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jaimethompson/Desktop/"/>
    </mc:Choice>
  </mc:AlternateContent>
  <xr:revisionPtr revIDLastSave="0" documentId="13_ncr:1_{A27D3AEB-170E-DA49-9593-92076774F13A}" xr6:coauthVersionLast="47" xr6:coauthVersionMax="47" xr10:uidLastSave="{00000000-0000-0000-0000-000000000000}"/>
  <bookViews>
    <workbookView xWindow="2620" yWindow="760" windowWidth="25420" windowHeight="13380" tabRatio="925" activeTab="2" xr2:uid="{00000000-000D-0000-FFFF-FFFF00000000}"/>
  </bookViews>
  <sheets>
    <sheet name="Final Fee" sheetId="33" r:id="rId1"/>
    <sheet name="Spacing" sheetId="30" r:id="rId2"/>
    <sheet name="MASTERS" sheetId="34" r:id="rId3"/>
    <sheet name="Figures &amp; Routines" sheetId="31" r:id="rId4"/>
  </sheets>
  <definedNames>
    <definedName name="CompetitionName">#REF!</definedName>
    <definedName name="Meet">#REF!</definedName>
    <definedName name="MeetList">#REF!</definedName>
    <definedName name="Meets">#REF!</definedName>
    <definedName name="Tier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0" i="34" l="1"/>
  <c r="I70" i="34"/>
  <c r="J68" i="34"/>
  <c r="J69" i="34"/>
  <c r="I68" i="34"/>
  <c r="I69" i="34"/>
  <c r="E70" i="34"/>
  <c r="E68" i="34"/>
  <c r="E69" i="34"/>
  <c r="D70" i="34"/>
  <c r="D68" i="34"/>
  <c r="D69" i="34"/>
  <c r="G23" i="30"/>
  <c r="E23" i="30"/>
  <c r="C23" i="30"/>
  <c r="G25" i="34"/>
  <c r="G29" i="34" s="1"/>
  <c r="G26" i="34"/>
  <c r="G27" i="34"/>
  <c r="G28" i="34"/>
  <c r="G24" i="34"/>
  <c r="J48" i="31"/>
  <c r="J49" i="31"/>
  <c r="J50" i="31"/>
  <c r="J51" i="31"/>
  <c r="J47" i="31"/>
  <c r="J40" i="31"/>
  <c r="J41" i="31"/>
  <c r="J42" i="31"/>
  <c r="J43" i="31"/>
  <c r="J39" i="31"/>
  <c r="E40" i="31"/>
  <c r="E41" i="31"/>
  <c r="E42" i="31"/>
  <c r="E43" i="31"/>
  <c r="E39" i="31"/>
  <c r="E48" i="31"/>
  <c r="E49" i="31"/>
  <c r="E50" i="31"/>
  <c r="E51" i="31"/>
  <c r="E47" i="31"/>
  <c r="G35" i="34"/>
  <c r="G36" i="34"/>
  <c r="G37" i="34"/>
  <c r="G38" i="34"/>
  <c r="G34" i="34"/>
  <c r="J13" i="34"/>
  <c r="J14" i="34"/>
  <c r="J15" i="34"/>
  <c r="J16" i="34"/>
  <c r="J17" i="34"/>
  <c r="J18" i="34"/>
  <c r="J12" i="34"/>
  <c r="E13" i="34"/>
  <c r="E14" i="34"/>
  <c r="E15" i="34"/>
  <c r="E16" i="34"/>
  <c r="E17" i="34"/>
  <c r="E18" i="34"/>
  <c r="E12" i="34"/>
  <c r="J32" i="30"/>
  <c r="G47" i="34"/>
  <c r="G89" i="34"/>
  <c r="G86" i="34"/>
  <c r="G87" i="34"/>
  <c r="G88" i="34"/>
  <c r="G85" i="34"/>
  <c r="F86" i="34"/>
  <c r="F87" i="34"/>
  <c r="F88" i="34"/>
  <c r="F89" i="34"/>
  <c r="G76" i="34"/>
  <c r="G77" i="34"/>
  <c r="G78" i="34"/>
  <c r="G79" i="34"/>
  <c r="G75" i="34"/>
  <c r="F76" i="34"/>
  <c r="F77" i="34"/>
  <c r="F78" i="34"/>
  <c r="F79" i="34"/>
  <c r="J64" i="34"/>
  <c r="J65" i="34"/>
  <c r="J66" i="34"/>
  <c r="J67" i="34"/>
  <c r="I64" i="34"/>
  <c r="I65" i="34"/>
  <c r="I66" i="34"/>
  <c r="I67" i="34"/>
  <c r="E64" i="34"/>
  <c r="E65" i="34"/>
  <c r="E66" i="34"/>
  <c r="E67" i="34"/>
  <c r="D67" i="34"/>
  <c r="D64" i="34"/>
  <c r="D65" i="34"/>
  <c r="D66" i="34"/>
  <c r="G45" i="34"/>
  <c r="G46" i="34"/>
  <c r="F45" i="34"/>
  <c r="F46" i="34"/>
  <c r="F35" i="34"/>
  <c r="F36" i="34"/>
  <c r="F37" i="34"/>
  <c r="F38" i="34"/>
  <c r="F25" i="34"/>
  <c r="F26" i="34"/>
  <c r="F27" i="34"/>
  <c r="F28" i="34"/>
  <c r="I13" i="34"/>
  <c r="I14" i="34"/>
  <c r="I15" i="34"/>
  <c r="I16" i="34"/>
  <c r="I17" i="34"/>
  <c r="I18" i="34"/>
  <c r="D13" i="34"/>
  <c r="D14" i="34"/>
  <c r="D15" i="34"/>
  <c r="D16" i="34"/>
  <c r="D17" i="34"/>
  <c r="D18" i="34"/>
  <c r="F85" i="34"/>
  <c r="F75" i="34"/>
  <c r="J63" i="34"/>
  <c r="I63" i="34"/>
  <c r="E63" i="34"/>
  <c r="D63" i="34"/>
  <c r="G44" i="34"/>
  <c r="F44" i="34"/>
  <c r="F47" i="34" s="1"/>
  <c r="I34" i="34"/>
  <c r="I98" i="34" s="1"/>
  <c r="F34" i="34"/>
  <c r="I12" i="34"/>
  <c r="I19" i="34" s="1"/>
  <c r="F24" i="34"/>
  <c r="F39" i="34" l="1"/>
  <c r="J19" i="34"/>
  <c r="E19" i="34"/>
  <c r="F29" i="34"/>
  <c r="G39" i="34"/>
  <c r="F80" i="34"/>
  <c r="G80" i="34"/>
  <c r="F90" i="34"/>
  <c r="G90" i="34"/>
  <c r="D12" i="34"/>
  <c r="D19" i="34" s="1"/>
  <c r="B8" i="33"/>
  <c r="G22" i="30"/>
  <c r="I23" i="30"/>
  <c r="J23" i="30" s="1"/>
  <c r="I22" i="30"/>
  <c r="I21" i="30"/>
  <c r="I20" i="30"/>
  <c r="I19" i="30"/>
  <c r="I18" i="30"/>
  <c r="G21" i="30"/>
  <c r="G20" i="30"/>
  <c r="G19" i="30"/>
  <c r="G18" i="30"/>
  <c r="I51" i="31"/>
  <c r="D51" i="31"/>
  <c r="I50" i="31"/>
  <c r="D50" i="31"/>
  <c r="I49" i="31"/>
  <c r="D49" i="31"/>
  <c r="I48" i="31"/>
  <c r="D48" i="31"/>
  <c r="I47" i="31"/>
  <c r="D47" i="31"/>
  <c r="I43" i="31"/>
  <c r="I42" i="31"/>
  <c r="I41" i="31"/>
  <c r="I40" i="31"/>
  <c r="I39" i="31"/>
  <c r="D43" i="31"/>
  <c r="D42" i="31"/>
  <c r="D41" i="31"/>
  <c r="D40" i="31"/>
  <c r="D39" i="31"/>
  <c r="G34" i="31"/>
  <c r="J34" i="31" s="1"/>
  <c r="F34" i="31"/>
  <c r="I34" i="31" s="1"/>
  <c r="G30" i="31"/>
  <c r="J30" i="31" s="1"/>
  <c r="F30" i="31"/>
  <c r="I30" i="31" s="1"/>
  <c r="G25" i="31"/>
  <c r="F25" i="31"/>
  <c r="J21" i="31"/>
  <c r="I21" i="31"/>
  <c r="E21" i="31"/>
  <c r="D21" i="31"/>
  <c r="D16" i="31"/>
  <c r="I66" i="31" s="1"/>
  <c r="J16" i="31"/>
  <c r="I16" i="31"/>
  <c r="J12" i="31"/>
  <c r="I12" i="31"/>
  <c r="E12" i="31"/>
  <c r="D12" i="31"/>
  <c r="E19" i="30"/>
  <c r="C19" i="30"/>
  <c r="G11" i="33"/>
  <c r="C18" i="30"/>
  <c r="E18" i="30"/>
  <c r="C20" i="30"/>
  <c r="E20" i="30"/>
  <c r="C21" i="30"/>
  <c r="E21" i="30"/>
  <c r="C22" i="30"/>
  <c r="E22" i="30"/>
  <c r="C13" i="30"/>
  <c r="E13" i="30"/>
  <c r="G13" i="30"/>
  <c r="I13" i="30"/>
  <c r="I85" i="34" l="1"/>
  <c r="I96" i="34" s="1"/>
  <c r="J85" i="34"/>
  <c r="I97" i="34" s="1"/>
  <c r="I100" i="34" s="1"/>
  <c r="G15" i="33" s="1"/>
  <c r="J18" i="30"/>
  <c r="J21" i="30"/>
  <c r="J20" i="30"/>
  <c r="J19" i="30"/>
  <c r="J22" i="30"/>
  <c r="J28" i="30" s="1"/>
  <c r="J25" i="31"/>
  <c r="I65" i="31" s="1"/>
  <c r="I25" i="31"/>
  <c r="I64" i="31" s="1"/>
  <c r="J13" i="30"/>
  <c r="I68" i="31" l="1"/>
  <c r="G13" i="33" s="1"/>
  <c r="G18" i="33" s="1"/>
</calcChain>
</file>

<file path=xl/sharedStrings.xml><?xml version="1.0" encoding="utf-8"?>
<sst xmlns="http://schemas.openxmlformats.org/spreadsheetml/2006/main" count="301" uniqueCount="110">
  <si>
    <t>TOTAL SPACING, SURCHARGE &amp; ENTRY FEE CALCULATION FORM</t>
  </si>
  <si>
    <t xml:space="preserve">Please note: surcharges and fees are automatically calculated using the information that you provided </t>
  </si>
  <si>
    <t>Meet Name:</t>
  </si>
  <si>
    <t>Wildrose Classic 2026</t>
  </si>
  <si>
    <t>Club Name:</t>
  </si>
  <si>
    <t>SPACING TOTAL FEES:</t>
  </si>
  <si>
    <t>FIGURES &amp; ROUTINE EVENT TOTAL FEES (Surcharge and Event):</t>
  </si>
  <si>
    <t>MASTERS FIGURES &amp; ROUTINE EVENT TOTAL FEES
 (Surcharge and Event):</t>
  </si>
  <si>
    <t>TOTAL EVENT FEES (Spacing, Surcharge and Event):</t>
  </si>
  <si>
    <t>PAYMENT OPTIONS: PayPal (4% Service fee added) - request an invoice prior to the deadline, E-transfer to etransfers@albertaartisticswimming.ca - reference meet and fee breakdown OR cheques.</t>
  </si>
  <si>
    <t>CHEQUES ARE PAYABLE TO ALBERTA ARTISTIC SWIMMING - 11759 Groat Rd. 2nd Floor, Edmonton, AB T5M 3K6</t>
  </si>
  <si>
    <r>
      <rPr>
        <sz val="36"/>
        <color rgb="FF000000"/>
        <rFont val="Arial"/>
        <family val="2"/>
      </rPr>
      <t xml:space="preserve">Entries must be received by 12:00pm on </t>
    </r>
    <r>
      <rPr>
        <b/>
        <sz val="36"/>
        <color rgb="FF000000"/>
        <rFont val="Arial"/>
        <family val="2"/>
      </rPr>
      <t>March 5, 2026</t>
    </r>
  </si>
  <si>
    <t>CLUB SPACING REQUEST FORM AND FEE</t>
  </si>
  <si>
    <t>Spacing fees are $25 per 5 minutes. Total minutes will be rounded to the nearest
 5 minutes.  Fees are automatically calculated.</t>
  </si>
  <si>
    <t>Junior/Senior &amp; Masters Routines</t>
  </si>
  <si>
    <t xml:space="preserve"> </t>
  </si>
  <si>
    <t>Age Group/Event</t>
  </si>
  <si>
    <t>TECH DUETS/TRIOS</t>
  </si>
  <si>
    <t>FREE DUETS/TRIOS</t>
  </si>
  <si>
    <t>TECH TEAMS</t>
  </si>
  <si>
    <t>FREE TEAMS</t>
  </si>
  <si>
    <t>TOTAL TIME</t>
  </si>
  <si>
    <t># routines</t>
  </si>
  <si>
    <t>Time</t>
  </si>
  <si>
    <t>Masters</t>
  </si>
  <si>
    <t>8-10, AdAS, Novice, 11-12, Youth &amp; Acro Routines</t>
  </si>
  <si>
    <t>DUETS</t>
  </si>
  <si>
    <t>TEAMS</t>
  </si>
  <si>
    <t>COMBOS</t>
  </si>
  <si>
    <t>ACROBATICS</t>
  </si>
  <si>
    <t>8-10</t>
  </si>
  <si>
    <t>AdAS</t>
  </si>
  <si>
    <t>Novice</t>
  </si>
  <si>
    <t>11-12</t>
  </si>
  <si>
    <t>Youth (13-15)</t>
  </si>
  <si>
    <t>Junior/Senior</t>
  </si>
  <si>
    <t>FEE CALCULATION TOTALS</t>
  </si>
  <si>
    <t>Total Spacing Time For All Routines:</t>
  </si>
  <si>
    <t>Manually round the total spacing time up to the nearest 5 minutes</t>
  </si>
  <si>
    <t>Total Spacing Fee Due: Payable to Alberta Artistic Swimming:</t>
  </si>
  <si>
    <t>SURCHARGE &amp; ENTRY FEE CALCULATION FORM</t>
  </si>
  <si>
    <t>Please note: surcharges and fees are automatically calculated</t>
  </si>
  <si>
    <t>\</t>
  </si>
  <si>
    <t>MASTERS SOLO AND DUET TECHNICAL EVENTS</t>
  </si>
  <si>
    <t>SOLO TECH</t>
  </si>
  <si>
    <t>DUET TECH</t>
  </si>
  <si>
    <t># athletes</t>
  </si>
  <si>
    <t>SC Fee</t>
  </si>
  <si>
    <t>Entry Fee</t>
  </si>
  <si>
    <t># Duets</t>
  </si>
  <si>
    <t># altern.</t>
  </si>
  <si>
    <t>19-29</t>
  </si>
  <si>
    <t>30-39</t>
  </si>
  <si>
    <t>40-49</t>
  </si>
  <si>
    <t>50-59</t>
  </si>
  <si>
    <t>60-69</t>
  </si>
  <si>
    <t>70-79</t>
  </si>
  <si>
    <t>80+</t>
  </si>
  <si>
    <t>Totals</t>
  </si>
  <si>
    <t>MASTERS TRIO TECHNICAL EVENTS</t>
  </si>
  <si>
    <t>TRIO TECH</t>
  </si>
  <si>
    <t># Trio</t>
  </si>
  <si>
    <t>19-34</t>
  </si>
  <si>
    <t>35-49</t>
  </si>
  <si>
    <t>50-64</t>
  </si>
  <si>
    <t>65-79</t>
  </si>
  <si>
    <t>MASTERS TEAM TECHNICAL EVENTS &amp; TECHNICAL FEE</t>
  </si>
  <si>
    <t>TEAM TECH</t>
  </si>
  <si>
    <t>TECH FEE</t>
  </si>
  <si>
    <t># Teams</t>
  </si>
  <si>
    <t># of athletes</t>
  </si>
  <si>
    <t>Technical Fee</t>
  </si>
  <si>
    <t>MASTERS COMBO EVENTS</t>
  </si>
  <si>
    <t>COMBO</t>
  </si>
  <si>
    <t># Combos</t>
  </si>
  <si>
    <t>19-39</t>
  </si>
  <si>
    <t>40-64</t>
  </si>
  <si>
    <t>65+</t>
  </si>
  <si>
    <t>MASTERS SOLO AND DUET FREE EVENTS</t>
  </si>
  <si>
    <t>SOLO FREE</t>
  </si>
  <si>
    <t>DUET FREE</t>
  </si>
  <si>
    <t>Total</t>
  </si>
  <si>
    <t>MASTERS TRIO FREE EVENTS</t>
  </si>
  <si>
    <t>TRIO FREE</t>
  </si>
  <si>
    <t>MASTERS TEAM TECHNICAL EVENTS</t>
  </si>
  <si>
    <t>TEAM FREE</t>
  </si>
  <si>
    <t>Surcharge Total</t>
  </si>
  <si>
    <t>Entry Fee Total</t>
  </si>
  <si>
    <t># Team</t>
  </si>
  <si>
    <t>Surcharge Fee Total</t>
  </si>
  <si>
    <t>Event Fee Total</t>
  </si>
  <si>
    <t>Technical Fee Total</t>
  </si>
  <si>
    <t>Fee Total</t>
  </si>
  <si>
    <t>PAYMENT OPTIONS: PayPal (4% Service fee added) - request an invoice prior to the deadline, E-transfer to etransfers@albertaartisticswimming.ca - reference meet and fee breakdown OR cheques</t>
  </si>
  <si>
    <t>JUNIOR TECHNICAL EVENTS</t>
  </si>
  <si>
    <t>JUNIOR</t>
  </si>
  <si>
    <t>JR. &amp; SR. TECH FEE</t>
  </si>
  <si>
    <t>JUNIOR AND SENIOR FREE EVENTS</t>
  </si>
  <si>
    <t>ACROBATIC &amp; COMBO EVENTS</t>
  </si>
  <si>
    <t>YOUTH</t>
  </si>
  <si>
    <t>ACROBATIC</t>
  </si>
  <si>
    <t># Acro</t>
  </si>
  <si>
    <t>JUNIOR/SENIOR</t>
  </si>
  <si>
    <t>8-10,AdAS, Novice, 11-12 and Youth Events</t>
  </si>
  <si>
    <t>FIGURES</t>
  </si>
  <si>
    <t>SC Fees</t>
  </si>
  <si>
    <t># alternates</t>
  </si>
  <si>
    <t>SOLOS</t>
  </si>
  <si>
    <t>Junior Technical Fee Total</t>
  </si>
  <si>
    <t>Entries must be received by 12:00pm on March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</si>
</sst>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#,##0.00;[Red]#,##0.00"/>
    <numFmt numFmtId="166" formatCode="#,##0;[Red]#,##0"/>
    <numFmt numFmtId="167" formatCode="_-[$$-1009]* #,##0.00_-;\-[$$-1009]* #,##0.00_-;_-[$$-1009]* &quot;-&quot;??_-;_-@_-"/>
  </numFmts>
  <fonts count="2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36"/>
      <name val="Arial"/>
      <family val="2"/>
    </font>
    <font>
      <b/>
      <u/>
      <sz val="14"/>
      <name val="Arial"/>
      <family val="2"/>
    </font>
    <font>
      <sz val="10"/>
      <color theme="1"/>
      <name val="Arial"/>
      <family val="2"/>
    </font>
    <font>
      <b/>
      <u/>
      <sz val="16"/>
      <color theme="0"/>
      <name val="Arial"/>
      <family val="2"/>
    </font>
    <font>
      <b/>
      <u/>
      <sz val="18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4"/>
      <color rgb="FFFFFFFF"/>
      <name val="Arial"/>
      <family val="2"/>
    </font>
    <font>
      <sz val="12"/>
      <color rgb="FFDD0806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0"/>
      <name val="Arial"/>
      <family val="2"/>
    </font>
    <font>
      <sz val="36"/>
      <color rgb="FF000000"/>
      <name val="Arial"/>
      <family val="2"/>
    </font>
    <font>
      <b/>
      <sz val="36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11C4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11C48"/>
        <bgColor indexed="64"/>
      </patternFill>
    </fill>
    <fill>
      <patternFill patternType="solid">
        <fgColor rgb="FF10CCC9"/>
        <bgColor indexed="64"/>
      </patternFill>
    </fill>
    <fill>
      <patternFill patternType="solid">
        <fgColor rgb="FFB5EBF2"/>
        <bgColor indexed="64"/>
      </patternFill>
    </fill>
    <fill>
      <patternFill patternType="solid">
        <fgColor rgb="FF10CCC9"/>
        <bgColor rgb="FF000000"/>
      </patternFill>
    </fill>
    <fill>
      <patternFill patternType="solid">
        <fgColor rgb="FFDCFFF7"/>
        <bgColor rgb="FF000000"/>
      </patternFill>
    </fill>
    <fill>
      <patternFill patternType="solid">
        <fgColor rgb="FFDCFFF7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29">
    <xf numFmtId="0" fontId="0" fillId="0" borderId="0" xfId="0"/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1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" fontId="18" fillId="0" borderId="24" xfId="0" applyNumberFormat="1" applyFont="1" applyBorder="1" applyAlignment="1" applyProtection="1">
      <alignment horizontal="center" vertical="center" wrapText="1"/>
      <protection locked="0"/>
    </xf>
    <xf numFmtId="4" fontId="18" fillId="2" borderId="34" xfId="1" applyNumberFormat="1" applyFont="1" applyFill="1" applyBorder="1" applyAlignment="1" applyProtection="1">
      <alignment horizontal="center" vertical="center"/>
    </xf>
    <xf numFmtId="165" fontId="14" fillId="3" borderId="37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4" fontId="18" fillId="0" borderId="24" xfId="0" applyNumberFormat="1" applyFont="1" applyBorder="1" applyAlignment="1">
      <alignment horizontal="center" vertical="center" wrapText="1"/>
    </xf>
    <xf numFmtId="4" fontId="18" fillId="0" borderId="3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8" fontId="19" fillId="3" borderId="37" xfId="1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vertical="center"/>
    </xf>
    <xf numFmtId="0" fontId="2" fillId="0" borderId="0" xfId="0" applyFont="1"/>
    <xf numFmtId="1" fontId="22" fillId="0" borderId="27" xfId="0" applyNumberFormat="1" applyFont="1" applyBorder="1" applyAlignment="1" applyProtection="1">
      <alignment horizontal="center" vertical="center"/>
      <protection locked="0"/>
    </xf>
    <xf numFmtId="1" fontId="24" fillId="0" borderId="28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1" fontId="2" fillId="0" borderId="27" xfId="0" applyNumberFormat="1" applyFont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1" fontId="2" fillId="0" borderId="20" xfId="0" applyNumberFormat="1" applyFont="1" applyBorder="1" applyAlignment="1" applyProtection="1">
      <alignment horizontal="center" vertical="center" wrapText="1"/>
      <protection locked="0"/>
    </xf>
    <xf numFmtId="1" fontId="2" fillId="0" borderId="30" xfId="0" applyNumberFormat="1" applyFont="1" applyBorder="1" applyAlignment="1" applyProtection="1">
      <alignment horizontal="center" vertical="center" wrapText="1"/>
      <protection locked="0"/>
    </xf>
    <xf numFmtId="1" fontId="2" fillId="0" borderId="21" xfId="0" applyNumberFormat="1" applyFont="1" applyBorder="1" applyAlignment="1" applyProtection="1">
      <alignment horizontal="center" vertical="center" wrapText="1"/>
      <protection locked="0"/>
    </xf>
    <xf numFmtId="1" fontId="2" fillId="0" borderId="27" xfId="0" applyNumberFormat="1" applyFont="1" applyBorder="1" applyAlignment="1" applyProtection="1">
      <alignment horizontal="center" vertical="center" wrapText="1"/>
      <protection locked="0"/>
    </xf>
    <xf numFmtId="1" fontId="2" fillId="0" borderId="28" xfId="0" applyNumberFormat="1" applyFont="1" applyBorder="1" applyAlignment="1" applyProtection="1">
      <alignment horizontal="center" vertical="center" wrapText="1"/>
      <protection locked="0"/>
    </xf>
    <xf numFmtId="1" fontId="2" fillId="9" borderId="34" xfId="0" applyNumberFormat="1" applyFont="1" applyFill="1" applyBorder="1" applyAlignment="1" applyProtection="1">
      <alignment horizontal="center" vertical="center" wrapText="1"/>
      <protection locked="0"/>
    </xf>
    <xf numFmtId="0" fontId="2" fillId="9" borderId="34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9" borderId="14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" fillId="6" borderId="38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64" fontId="2" fillId="9" borderId="34" xfId="0" applyNumberFormat="1" applyFont="1" applyFill="1" applyBorder="1" applyAlignment="1">
      <alignment horizontal="center" vertical="center" wrapText="1"/>
    </xf>
    <xf numFmtId="164" fontId="2" fillId="2" borderId="34" xfId="0" applyNumberFormat="1" applyFont="1" applyFill="1" applyBorder="1" applyAlignment="1">
      <alignment horizontal="center" vertical="center" wrapText="1"/>
    </xf>
    <xf numFmtId="164" fontId="18" fillId="0" borderId="38" xfId="0" applyNumberFormat="1" applyFont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0" fontId="24" fillId="0" borderId="38" xfId="0" applyFont="1" applyBorder="1" applyAlignment="1">
      <alignment horizontal="center" vertical="center"/>
    </xf>
    <xf numFmtId="164" fontId="24" fillId="0" borderId="28" xfId="0" applyNumberFormat="1" applyFont="1" applyBorder="1" applyAlignment="1">
      <alignment horizontal="right" vertical="center" wrapText="1"/>
    </xf>
    <xf numFmtId="164" fontId="24" fillId="0" borderId="29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28" xfId="0" applyNumberFormat="1" applyFont="1" applyBorder="1" applyAlignment="1">
      <alignment horizontal="right" vertical="center" wrapText="1"/>
    </xf>
    <xf numFmtId="164" fontId="2" fillId="0" borderId="29" xfId="0" applyNumberFormat="1" applyFont="1" applyBorder="1" applyAlignment="1">
      <alignment vertical="center" wrapText="1"/>
    </xf>
    <xf numFmtId="0" fontId="18" fillId="0" borderId="38" xfId="0" quotePrefix="1" applyFont="1" applyBorder="1" applyAlignment="1">
      <alignment horizontal="center" vertical="center"/>
    </xf>
    <xf numFmtId="0" fontId="18" fillId="0" borderId="14" xfId="0" quotePrefix="1" applyFont="1" applyBorder="1" applyAlignment="1">
      <alignment horizontal="center" vertical="center" wrapText="1"/>
    </xf>
    <xf numFmtId="2" fontId="18" fillId="0" borderId="46" xfId="0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2" fontId="18" fillId="0" borderId="47" xfId="1" applyNumberFormat="1" applyFont="1" applyFill="1" applyBorder="1" applyAlignment="1" applyProtection="1">
      <alignment horizontal="center" vertical="center"/>
    </xf>
    <xf numFmtId="2" fontId="18" fillId="11" borderId="2" xfId="0" applyNumberFormat="1" applyFont="1" applyFill="1" applyBorder="1" applyAlignment="1">
      <alignment horizontal="center" vertical="center"/>
    </xf>
    <xf numFmtId="2" fontId="18" fillId="11" borderId="46" xfId="0" applyNumberFormat="1" applyFont="1" applyFill="1" applyBorder="1" applyAlignment="1">
      <alignment horizontal="center" vertical="center"/>
    </xf>
    <xf numFmtId="4" fontId="18" fillId="0" borderId="34" xfId="0" applyNumberFormat="1" applyFont="1" applyBorder="1" applyAlignment="1">
      <alignment horizontal="center"/>
    </xf>
    <xf numFmtId="4" fontId="18" fillId="0" borderId="35" xfId="0" applyNumberFormat="1" applyFont="1" applyBorder="1" applyAlignment="1">
      <alignment horizontal="center"/>
    </xf>
    <xf numFmtId="49" fontId="18" fillId="0" borderId="34" xfId="0" applyNumberFormat="1" applyFont="1" applyBorder="1" applyAlignment="1">
      <alignment horizontal="left" vertical="center"/>
    </xf>
    <xf numFmtId="49" fontId="18" fillId="0" borderId="35" xfId="0" applyNumberFormat="1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1" fontId="18" fillId="0" borderId="44" xfId="0" applyNumberFormat="1" applyFont="1" applyBorder="1" applyAlignment="1" applyProtection="1">
      <alignment horizontal="center" vertical="center"/>
      <protection locked="0"/>
    </xf>
    <xf numFmtId="4" fontId="18" fillId="0" borderId="46" xfId="0" applyNumberFormat="1" applyFont="1" applyBorder="1" applyAlignment="1">
      <alignment horizontal="center" vertical="center" wrapText="1"/>
    </xf>
    <xf numFmtId="1" fontId="18" fillId="0" borderId="7" xfId="0" applyNumberFormat="1" applyFont="1" applyBorder="1" applyAlignment="1" applyProtection="1">
      <alignment horizontal="center" vertical="center"/>
      <protection locked="0"/>
    </xf>
    <xf numFmtId="4" fontId="18" fillId="0" borderId="2" xfId="0" applyNumberFormat="1" applyFont="1" applyBorder="1" applyAlignment="1">
      <alignment horizontal="center" vertical="center" wrapText="1"/>
    </xf>
    <xf numFmtId="4" fontId="18" fillId="11" borderId="46" xfId="0" applyNumberFormat="1" applyFont="1" applyFill="1" applyBorder="1" applyAlignment="1">
      <alignment horizontal="center" vertical="center" wrapText="1"/>
    </xf>
    <xf numFmtId="4" fontId="18" fillId="11" borderId="2" xfId="0" applyNumberFormat="1" applyFont="1" applyFill="1" applyBorder="1" applyAlignment="1">
      <alignment horizontal="center" vertical="center" wrapText="1"/>
    </xf>
    <xf numFmtId="1" fontId="18" fillId="11" borderId="44" xfId="0" applyNumberFormat="1" applyFont="1" applyFill="1" applyBorder="1" applyAlignment="1">
      <alignment horizontal="center" vertical="center"/>
    </xf>
    <xf numFmtId="1" fontId="18" fillId="11" borderId="7" xfId="0" applyNumberFormat="1" applyFont="1" applyFill="1" applyBorder="1" applyAlignment="1">
      <alignment horizontal="center" vertical="center"/>
    </xf>
    <xf numFmtId="1" fontId="18" fillId="0" borderId="3" xfId="1" applyNumberFormat="1" applyFont="1" applyFill="1" applyBorder="1" applyAlignment="1" applyProtection="1">
      <alignment horizontal="center" vertical="center"/>
      <protection locked="0"/>
    </xf>
    <xf numFmtId="8" fontId="1" fillId="3" borderId="0" xfId="0" applyNumberFormat="1" applyFont="1" applyFill="1" applyAlignment="1">
      <alignment horizontal="right"/>
    </xf>
    <xf numFmtId="8" fontId="1" fillId="13" borderId="0" xfId="0" applyNumberFormat="1" applyFont="1" applyFill="1" applyAlignment="1">
      <alignment horizontal="right"/>
    </xf>
    <xf numFmtId="167" fontId="1" fillId="14" borderId="0" xfId="0" applyNumberFormat="1" applyFont="1" applyFill="1" applyAlignment="1">
      <alignment horizontal="right"/>
    </xf>
    <xf numFmtId="166" fontId="14" fillId="3" borderId="37" xfId="1" applyNumberFormat="1" applyFont="1" applyFill="1" applyBorder="1" applyAlignment="1" applyProtection="1">
      <alignment horizontal="right" vertical="center"/>
      <protection locked="0"/>
    </xf>
    <xf numFmtId="1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1" fontId="22" fillId="9" borderId="17" xfId="0" applyNumberFormat="1" applyFont="1" applyFill="1" applyBorder="1" applyAlignment="1" applyProtection="1">
      <alignment horizontal="center" vertical="center"/>
      <protection locked="0"/>
    </xf>
    <xf numFmtId="0" fontId="2" fillId="9" borderId="38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164" fontId="2" fillId="9" borderId="38" xfId="0" applyNumberFormat="1" applyFont="1" applyFill="1" applyBorder="1" applyAlignment="1">
      <alignment horizontal="center" vertical="center" wrapText="1"/>
    </xf>
    <xf numFmtId="1" fontId="2" fillId="9" borderId="38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38" xfId="0" applyNumberFormat="1" applyFont="1" applyFill="1" applyBorder="1" applyAlignment="1">
      <alignment horizontal="center" vertical="center" wrapText="1"/>
    </xf>
    <xf numFmtId="1" fontId="22" fillId="9" borderId="38" xfId="0" applyNumberFormat="1" applyFont="1" applyFill="1" applyBorder="1" applyAlignment="1" applyProtection="1">
      <alignment horizontal="center" vertical="center"/>
      <protection locked="0"/>
    </xf>
    <xf numFmtId="0" fontId="1" fillId="10" borderId="0" xfId="0" applyFont="1" applyFill="1" applyAlignment="1">
      <alignment horizontal="right"/>
    </xf>
    <xf numFmtId="167" fontId="1" fillId="10" borderId="0" xfId="0" applyNumberFormat="1" applyFont="1" applyFill="1" applyAlignment="1">
      <alignment horizontal="right"/>
    </xf>
    <xf numFmtId="0" fontId="22" fillId="0" borderId="0" xfId="0" applyFont="1" applyAlignment="1">
      <alignment horizontal="center" vertical="center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164" fontId="2" fillId="0" borderId="38" xfId="0" applyNumberFormat="1" applyFont="1" applyBorder="1" applyAlignment="1">
      <alignment horizontal="center" vertical="center" wrapText="1"/>
    </xf>
    <xf numFmtId="1" fontId="2" fillId="9" borderId="12" xfId="0" applyNumberFormat="1" applyFont="1" applyFill="1" applyBorder="1" applyAlignment="1" applyProtection="1">
      <alignment horizontal="center" vertical="center" wrapText="1"/>
      <protection locked="0"/>
    </xf>
    <xf numFmtId="1" fontId="2" fillId="9" borderId="35" xfId="0" applyNumberFormat="1" applyFont="1" applyFill="1" applyBorder="1" applyAlignment="1" applyProtection="1">
      <alignment horizontal="center" vertical="center" wrapText="1"/>
      <protection locked="0"/>
    </xf>
    <xf numFmtId="1" fontId="2" fillId="9" borderId="43" xfId="0" applyNumberFormat="1" applyFont="1" applyFill="1" applyBorder="1" applyAlignment="1" applyProtection="1">
      <alignment horizontal="center" vertical="center" wrapText="1"/>
      <protection locked="0"/>
    </xf>
    <xf numFmtId="164" fontId="2" fillId="9" borderId="35" xfId="0" applyNumberFormat="1" applyFont="1" applyFill="1" applyBorder="1" applyAlignment="1">
      <alignment horizontal="center" vertical="center" wrapText="1"/>
    </xf>
    <xf numFmtId="164" fontId="2" fillId="9" borderId="43" xfId="0" applyNumberFormat="1" applyFont="1" applyFill="1" applyBorder="1" applyAlignment="1">
      <alignment horizontal="center" vertical="center" wrapText="1"/>
    </xf>
    <xf numFmtId="0" fontId="2" fillId="9" borderId="35" xfId="0" applyFont="1" applyFill="1" applyBorder="1" applyAlignment="1" applyProtection="1">
      <alignment horizontal="center" vertical="center" wrapText="1"/>
      <protection locked="0"/>
    </xf>
    <xf numFmtId="0" fontId="2" fillId="9" borderId="43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164" fontId="2" fillId="2" borderId="35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" fontId="2" fillId="9" borderId="0" xfId="0" applyNumberFormat="1" applyFont="1" applyFill="1" applyAlignment="1" applyProtection="1">
      <alignment horizontal="center" vertical="center" wrapText="1"/>
      <protection locked="0"/>
    </xf>
    <xf numFmtId="0" fontId="2" fillId="9" borderId="0" xfId="0" applyFont="1" applyFill="1" applyAlignment="1" applyProtection="1">
      <alignment horizontal="center" vertical="center" wrapText="1"/>
      <protection locked="0"/>
    </xf>
    <xf numFmtId="1" fontId="2" fillId="9" borderId="59" xfId="0" applyNumberFormat="1" applyFont="1" applyFill="1" applyBorder="1" applyAlignment="1" applyProtection="1">
      <alignment horizontal="center" vertical="center" wrapText="1"/>
      <protection locked="0"/>
    </xf>
    <xf numFmtId="1" fontId="2" fillId="9" borderId="14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>
      <alignment horizontal="center" vertical="center"/>
    </xf>
    <xf numFmtId="164" fontId="24" fillId="0" borderId="35" xfId="0" applyNumberFormat="1" applyFont="1" applyBorder="1" applyAlignment="1">
      <alignment horizontal="center" vertical="center" wrapText="1"/>
    </xf>
    <xf numFmtId="164" fontId="2" fillId="9" borderId="55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1" fontId="2" fillId="9" borderId="56" xfId="0" applyNumberFormat="1" applyFont="1" applyFill="1" applyBorder="1" applyAlignment="1" applyProtection="1">
      <alignment horizontal="center" vertical="center" wrapText="1"/>
      <protection locked="0"/>
    </xf>
    <xf numFmtId="1" fontId="2" fillId="9" borderId="5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34" xfId="0" applyNumberFormat="1" applyFont="1" applyBorder="1" applyAlignment="1">
      <alignment horizontal="center" vertical="center" wrapText="1"/>
    </xf>
    <xf numFmtId="164" fontId="24" fillId="0" borderId="43" xfId="0" applyNumberFormat="1" applyFont="1" applyBorder="1" applyAlignment="1">
      <alignment horizontal="center" vertical="center" wrapText="1"/>
    </xf>
    <xf numFmtId="1" fontId="24" fillId="0" borderId="34" xfId="0" applyNumberFormat="1" applyFont="1" applyBorder="1" applyAlignment="1" applyProtection="1">
      <alignment horizontal="center" vertical="center" wrapText="1"/>
      <protection locked="0"/>
    </xf>
    <xf numFmtId="1" fontId="22" fillId="0" borderId="34" xfId="0" applyNumberFormat="1" applyFont="1" applyBorder="1" applyAlignment="1" applyProtection="1">
      <alignment horizontal="center" vertical="center"/>
      <protection locked="0"/>
    </xf>
    <xf numFmtId="164" fontId="24" fillId="0" borderId="10" xfId="0" applyNumberFormat="1" applyFont="1" applyBorder="1" applyAlignment="1">
      <alignment horizontal="center" vertical="center" wrapText="1"/>
    </xf>
    <xf numFmtId="164" fontId="24" fillId="0" borderId="55" xfId="0" applyNumberFormat="1" applyFont="1" applyBorder="1" applyAlignment="1">
      <alignment horizontal="center" vertical="center" wrapText="1"/>
    </xf>
    <xf numFmtId="164" fontId="24" fillId="0" borderId="57" xfId="0" applyNumberFormat="1" applyFont="1" applyBorder="1" applyAlignment="1">
      <alignment horizontal="center" vertical="center" wrapText="1"/>
    </xf>
    <xf numFmtId="164" fontId="2" fillId="9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2" fillId="0" borderId="40" xfId="0" applyFont="1" applyBorder="1" applyAlignment="1">
      <alignment vertical="center"/>
    </xf>
    <xf numFmtId="164" fontId="0" fillId="13" borderId="38" xfId="0" applyNumberFormat="1" applyFill="1" applyBorder="1" applyAlignment="1">
      <alignment horizontal="center"/>
    </xf>
    <xf numFmtId="164" fontId="2" fillId="13" borderId="38" xfId="0" applyNumberFormat="1" applyFont="1" applyFill="1" applyBorder="1" applyAlignment="1">
      <alignment horizontal="center" vertical="center"/>
    </xf>
    <xf numFmtId="164" fontId="2" fillId="13" borderId="38" xfId="0" applyNumberFormat="1" applyFont="1" applyFill="1" applyBorder="1" applyAlignment="1">
      <alignment horizontal="center" vertical="center" wrapText="1"/>
    </xf>
    <xf numFmtId="164" fontId="2" fillId="15" borderId="38" xfId="0" applyNumberFormat="1" applyFont="1" applyFill="1" applyBorder="1" applyAlignment="1">
      <alignment horizontal="center" vertical="center" wrapText="1"/>
    </xf>
    <xf numFmtId="164" fontId="2" fillId="15" borderId="0" xfId="0" applyNumberFormat="1" applyFont="1" applyFill="1" applyAlignment="1">
      <alignment horizontal="center" vertical="center" wrapText="1"/>
    </xf>
    <xf numFmtId="164" fontId="2" fillId="16" borderId="0" xfId="0" applyNumberFormat="1" applyFont="1" applyFill="1" applyAlignment="1">
      <alignment horizontal="center" vertical="center" wrapText="1"/>
    </xf>
    <xf numFmtId="164" fontId="2" fillId="16" borderId="38" xfId="0" applyNumberFormat="1" applyFont="1" applyFill="1" applyBorder="1" applyAlignment="1">
      <alignment horizontal="center" vertical="center" wrapText="1"/>
    </xf>
    <xf numFmtId="164" fontId="2" fillId="17" borderId="38" xfId="0" applyNumberFormat="1" applyFont="1" applyFill="1" applyBorder="1" applyAlignment="1">
      <alignment horizontal="center" vertical="center" wrapText="1"/>
    </xf>
    <xf numFmtId="164" fontId="2" fillId="17" borderId="38" xfId="0" applyNumberFormat="1" applyFont="1" applyFill="1" applyBorder="1" applyAlignment="1">
      <alignment horizontal="center" vertical="center"/>
    </xf>
    <xf numFmtId="164" fontId="0" fillId="17" borderId="38" xfId="0" applyNumberFormat="1" applyFill="1" applyBorder="1" applyAlignment="1">
      <alignment horizontal="center"/>
    </xf>
    <xf numFmtId="164" fontId="2" fillId="9" borderId="35" xfId="0" applyNumberFormat="1" applyFont="1" applyFill="1" applyBorder="1" applyAlignment="1" applyProtection="1">
      <alignment horizontal="center" vertical="center" wrapText="1"/>
      <protection locked="0"/>
    </xf>
    <xf numFmtId="164" fontId="2" fillId="9" borderId="4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Protection="1">
      <protection locked="0"/>
    </xf>
    <xf numFmtId="0" fontId="0" fillId="0" borderId="43" xfId="0" applyBorder="1" applyProtection="1">
      <protection locked="0"/>
    </xf>
    <xf numFmtId="164" fontId="2" fillId="9" borderId="55" xfId="0" applyNumberFormat="1" applyFont="1" applyFill="1" applyBorder="1" applyAlignment="1" applyProtection="1">
      <alignment horizontal="center" vertical="center" wrapText="1"/>
      <protection locked="0"/>
    </xf>
    <xf numFmtId="164" fontId="2" fillId="9" borderId="5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>
      <alignment horizontal="center" vertical="center" wrapText="1"/>
    </xf>
    <xf numFmtId="0" fontId="7" fillId="10" borderId="3" xfId="0" applyFont="1" applyFill="1" applyBorder="1" applyAlignment="1" applyProtection="1">
      <alignment horizontal="right" vertical="center"/>
      <protection locked="0"/>
    </xf>
    <xf numFmtId="8" fontId="7" fillId="10" borderId="3" xfId="1" applyNumberFormat="1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2" fillId="8" borderId="17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14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right" vertical="center"/>
    </xf>
    <xf numFmtId="0" fontId="14" fillId="3" borderId="36" xfId="0" applyFont="1" applyFill="1" applyBorder="1" applyAlignment="1">
      <alignment horizontal="right" vertical="center"/>
    </xf>
    <xf numFmtId="0" fontId="19" fillId="3" borderId="5" xfId="0" applyFont="1" applyFill="1" applyBorder="1" applyAlignment="1">
      <alignment horizontal="right" vertical="center"/>
    </xf>
    <xf numFmtId="0" fontId="17" fillId="0" borderId="50" xfId="0" applyFont="1" applyBorder="1" applyAlignment="1">
      <alignment horizontal="center" vertical="center" wrapText="1"/>
    </xf>
    <xf numFmtId="0" fontId="20" fillId="4" borderId="39" xfId="0" applyFont="1" applyFill="1" applyBorder="1" applyAlignment="1">
      <alignment horizontal="center" vertical="center"/>
    </xf>
    <xf numFmtId="0" fontId="20" fillId="4" borderId="40" xfId="0" applyFont="1" applyFill="1" applyBorder="1" applyAlignment="1">
      <alignment horizontal="center" vertical="center"/>
    </xf>
    <xf numFmtId="0" fontId="25" fillId="12" borderId="0" xfId="0" applyFont="1" applyFill="1" applyAlignment="1">
      <alignment horizontal="center" vertical="center"/>
    </xf>
    <xf numFmtId="0" fontId="11" fillId="1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6" fillId="7" borderId="39" xfId="0" applyFont="1" applyFill="1" applyBorder="1" applyAlignment="1">
      <alignment horizontal="center" wrapText="1"/>
    </xf>
    <xf numFmtId="0" fontId="9" fillId="7" borderId="40" xfId="0" applyFont="1" applyFill="1" applyBorder="1" applyAlignment="1">
      <alignment horizontal="center" wrapText="1"/>
    </xf>
    <xf numFmtId="0" fontId="9" fillId="7" borderId="31" xfId="0" applyFont="1" applyFill="1" applyBorder="1" applyAlignment="1">
      <alignment horizontal="center" wrapText="1"/>
    </xf>
    <xf numFmtId="0" fontId="9" fillId="7" borderId="6" xfId="0" applyFont="1" applyFill="1" applyBorder="1" applyAlignment="1">
      <alignment horizontal="center" wrapText="1"/>
    </xf>
    <xf numFmtId="0" fontId="9" fillId="7" borderId="0" xfId="0" applyFont="1" applyFill="1" applyAlignment="1">
      <alignment horizontal="center" wrapText="1"/>
    </xf>
    <xf numFmtId="0" fontId="9" fillId="7" borderId="45" xfId="0" applyFont="1" applyFill="1" applyBorder="1" applyAlignment="1">
      <alignment horizontal="center" wrapText="1"/>
    </xf>
    <xf numFmtId="0" fontId="9" fillId="7" borderId="26" xfId="0" applyFont="1" applyFill="1" applyBorder="1" applyAlignment="1">
      <alignment horizontal="center" wrapText="1"/>
    </xf>
    <xf numFmtId="0" fontId="9" fillId="7" borderId="9" xfId="0" applyFont="1" applyFill="1" applyBorder="1" applyAlignment="1">
      <alignment horizontal="center" wrapText="1"/>
    </xf>
    <xf numFmtId="0" fontId="9" fillId="7" borderId="29" xfId="0" applyFont="1" applyFill="1" applyBorder="1" applyAlignment="1">
      <alignment horizontal="center" wrapText="1"/>
    </xf>
    <xf numFmtId="0" fontId="1" fillId="13" borderId="0" xfId="0" applyFont="1" applyFill="1" applyAlignment="1">
      <alignment horizontal="right"/>
    </xf>
    <xf numFmtId="0" fontId="1" fillId="14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8" fillId="0" borderId="39" xfId="0" applyFont="1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1" fillId="14" borderId="0" xfId="0" applyFont="1" applyFill="1" applyAlignment="1">
      <alignment horizontal="center" wrapText="1"/>
    </xf>
    <xf numFmtId="167" fontId="1" fillId="14" borderId="0" xfId="0" applyNumberFormat="1" applyFont="1" applyFill="1" applyAlignment="1">
      <alignment horizontal="center"/>
    </xf>
    <xf numFmtId="0" fontId="22" fillId="2" borderId="53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1" fillId="0" borderId="44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1" fillId="6" borderId="41" xfId="0" applyFont="1" applyFill="1" applyBorder="1" applyAlignment="1">
      <alignment horizontal="center" vertical="center"/>
    </xf>
    <xf numFmtId="0" fontId="1" fillId="6" borderId="49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164" fontId="2" fillId="14" borderId="0" xfId="0" applyNumberFormat="1" applyFont="1" applyFill="1" applyAlignment="1">
      <alignment horizontal="right"/>
    </xf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2" fillId="17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13" borderId="0" xfId="0" applyNumberFormat="1" applyFont="1" applyFill="1" applyAlignment="1">
      <alignment horizontal="right"/>
    </xf>
    <xf numFmtId="0" fontId="22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1" fillId="6" borderId="5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7" xfId="0" applyFont="1" applyFill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2" borderId="60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23" fillId="0" borderId="15" xfId="0" applyNumberFormat="1" applyFont="1" applyBorder="1" applyAlignment="1">
      <alignment horizontal="center" vertical="center"/>
    </xf>
    <xf numFmtId="164" fontId="23" fillId="0" borderId="17" xfId="0" applyNumberFormat="1" applyFont="1" applyBorder="1" applyAlignment="1">
      <alignment horizontal="center" vertical="center"/>
    </xf>
    <xf numFmtId="8" fontId="2" fillId="14" borderId="41" xfId="0" applyNumberFormat="1" applyFont="1" applyFill="1" applyBorder="1" applyAlignment="1">
      <alignment horizontal="center" vertical="center"/>
    </xf>
    <xf numFmtId="8" fontId="2" fillId="14" borderId="42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22" fillId="2" borderId="22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22" fillId="2" borderId="44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/>
    </xf>
    <xf numFmtId="0" fontId="22" fillId="2" borderId="57" xfId="0" applyFont="1" applyFill="1" applyBorder="1" applyAlignment="1">
      <alignment horizontal="center" vertical="center"/>
    </xf>
    <xf numFmtId="0" fontId="22" fillId="2" borderId="58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4" fillId="5" borderId="39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0" fontId="9" fillId="7" borderId="39" xfId="0" applyFont="1" applyFill="1" applyBorder="1" applyAlignment="1">
      <alignment horizontal="center" wrapText="1"/>
    </xf>
    <xf numFmtId="0" fontId="20" fillId="4" borderId="31" xfId="0" applyFont="1" applyFill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164" fontId="23" fillId="0" borderId="39" xfId="0" applyNumberFormat="1" applyFont="1" applyBorder="1" applyAlignment="1">
      <alignment horizontal="center" vertical="center"/>
    </xf>
    <xf numFmtId="164" fontId="23" fillId="0" borderId="31" xfId="0" applyNumberFormat="1" applyFont="1" applyBorder="1" applyAlignment="1">
      <alignment horizontal="center" vertical="center"/>
    </xf>
    <xf numFmtId="8" fontId="2" fillId="2" borderId="41" xfId="0" applyNumberFormat="1" applyFont="1" applyFill="1" applyBorder="1" applyAlignment="1">
      <alignment horizontal="center" vertical="center"/>
    </xf>
    <xf numFmtId="8" fontId="2" fillId="2" borderId="42" xfId="0" applyNumberFormat="1" applyFont="1" applyFill="1" applyBorder="1" applyAlignment="1">
      <alignment horizontal="center" vertical="center"/>
    </xf>
    <xf numFmtId="1" fontId="2" fillId="9" borderId="29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2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64" xfId="0" applyNumberFormat="1" applyFont="1" applyFill="1" applyBorder="1" applyAlignment="1">
      <alignment horizontal="center" vertical="center" wrapText="1"/>
    </xf>
    <xf numFmtId="1" fontId="1" fillId="9" borderId="26" xfId="0" applyNumberFormat="1" applyFont="1" applyFill="1" applyBorder="1" applyAlignment="1" applyProtection="1">
      <alignment horizontal="center" vertical="center" wrapText="1"/>
      <protection locked="0"/>
    </xf>
    <xf numFmtId="1" fontId="1" fillId="9" borderId="9" xfId="0" applyNumberFormat="1" applyFont="1" applyFill="1" applyBorder="1" applyAlignment="1" applyProtection="1">
      <alignment horizontal="center" vertical="center" wrapText="1"/>
      <protection locked="0"/>
    </xf>
    <xf numFmtId="1" fontId="1" fillId="9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9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5EBF2"/>
      <color rgb="FF10CCC9"/>
      <color rgb="FFDCFFF7"/>
      <color rgb="FF011C48"/>
      <color rgb="FFECD7D7"/>
      <color rgb="FFFDFFA1"/>
      <color rgb="FFBD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114301</xdr:rowOff>
    </xdr:from>
    <xdr:to>
      <xdr:col>2</xdr:col>
      <xdr:colOff>31556</xdr:colOff>
      <xdr:row>5</xdr:row>
      <xdr:rowOff>139701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6D7D94-8E39-3C48-A582-F27131933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114301"/>
          <a:ext cx="1184081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711200</xdr:colOff>
      <xdr:row>0</xdr:row>
      <xdr:rowOff>88901</xdr:rowOff>
    </xdr:from>
    <xdr:to>
      <xdr:col>9</xdr:col>
      <xdr:colOff>323850</xdr:colOff>
      <xdr:row>6</xdr:row>
      <xdr:rowOff>10647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A8DDE7-F895-6D4C-B54A-C69978783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9700" y="88901"/>
          <a:ext cx="1263650" cy="975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21167</xdr:rowOff>
    </xdr:from>
    <xdr:to>
      <xdr:col>1</xdr:col>
      <xdr:colOff>3175</xdr:colOff>
      <xdr:row>3</xdr:row>
      <xdr:rowOff>112918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716C03-9356-9342-99AE-18A9067C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21167"/>
          <a:ext cx="1270000" cy="989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101600</xdr:rowOff>
    </xdr:from>
    <xdr:to>
      <xdr:col>1</xdr:col>
      <xdr:colOff>0</xdr:colOff>
      <xdr:row>3</xdr:row>
      <xdr:rowOff>148426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11B82A-1678-B64D-8EF1-F0DA94140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1600"/>
          <a:ext cx="1054100" cy="6437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101600</xdr:rowOff>
    </xdr:from>
    <xdr:to>
      <xdr:col>1</xdr:col>
      <xdr:colOff>0</xdr:colOff>
      <xdr:row>3</xdr:row>
      <xdr:rowOff>148426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68DBDC-66B8-8B42-B6F7-247BFBEC5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1600"/>
          <a:ext cx="1058333" cy="647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57AEC-EBF5-9349-8A58-3E5754930B44}">
  <dimension ref="A1:J32"/>
  <sheetViews>
    <sheetView zoomScale="200" zoomScaleNormal="200" workbookViewId="0">
      <selection activeCell="I15" sqref="I15"/>
    </sheetView>
  </sheetViews>
  <sheetFormatPr baseColWidth="10" defaultColWidth="11.5" defaultRowHeight="13" x14ac:dyDescent="0.15"/>
  <cols>
    <col min="1" max="1" width="13.83203125" bestFit="1" customWidth="1"/>
    <col min="6" max="6" width="15" customWidth="1"/>
    <col min="7" max="7" width="18.6640625" customWidth="1"/>
  </cols>
  <sheetData>
    <row r="1" spans="1:10" ht="18" x14ac:dyDescent="0.1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x14ac:dyDescent="0.15">
      <c r="D2" s="185" t="s">
        <v>1</v>
      </c>
      <c r="E2" s="185"/>
      <c r="F2" s="185"/>
      <c r="G2" s="185"/>
    </row>
    <row r="3" spans="1:10" x14ac:dyDescent="0.15">
      <c r="D3" s="185"/>
      <c r="E3" s="185"/>
      <c r="F3" s="185"/>
      <c r="G3" s="185"/>
    </row>
    <row r="4" spans="1:10" x14ac:dyDescent="0.15">
      <c r="D4" s="185"/>
      <c r="E4" s="185"/>
      <c r="F4" s="185"/>
      <c r="G4" s="185"/>
    </row>
    <row r="7" spans="1:10" ht="16" x14ac:dyDescent="0.2">
      <c r="A7" s="25" t="s">
        <v>2</v>
      </c>
      <c r="B7" s="186" t="s">
        <v>3</v>
      </c>
      <c r="C7" s="186"/>
      <c r="D7" s="186"/>
      <c r="E7" s="186"/>
      <c r="F7" s="186"/>
      <c r="G7" s="186"/>
      <c r="H7" s="186"/>
      <c r="I7" s="186"/>
      <c r="J7" s="186"/>
    </row>
    <row r="8" spans="1:10" ht="16" x14ac:dyDescent="0.2">
      <c r="A8" s="25" t="s">
        <v>4</v>
      </c>
      <c r="B8" s="186">
        <f>'Figures &amp; Routines'!B6</f>
        <v>0</v>
      </c>
      <c r="C8" s="186"/>
      <c r="D8" s="186"/>
      <c r="E8" s="186"/>
      <c r="F8" s="186"/>
      <c r="G8" s="186"/>
      <c r="H8" s="186"/>
      <c r="I8" s="186"/>
      <c r="J8" s="186"/>
    </row>
    <row r="11" spans="1:10" ht="16" x14ac:dyDescent="0.2">
      <c r="A11" s="196" t="s">
        <v>5</v>
      </c>
      <c r="B11" s="196"/>
      <c r="C11" s="196"/>
      <c r="D11" s="196"/>
      <c r="E11" s="196"/>
      <c r="F11" s="196"/>
      <c r="G11" s="86">
        <f>Spacing!J32</f>
        <v>0</v>
      </c>
    </row>
    <row r="12" spans="1:10" ht="16" x14ac:dyDescent="0.2">
      <c r="A12" s="25"/>
      <c r="B12" s="25"/>
      <c r="C12" s="25"/>
      <c r="D12" s="25"/>
      <c r="E12" s="25"/>
      <c r="F12" s="25"/>
      <c r="G12" s="41"/>
    </row>
    <row r="13" spans="1:10" ht="16" x14ac:dyDescent="0.2">
      <c r="A13" s="197" t="s">
        <v>6</v>
      </c>
      <c r="B13" s="197"/>
      <c r="C13" s="197"/>
      <c r="D13" s="197"/>
      <c r="E13" s="197"/>
      <c r="F13" s="197"/>
      <c r="G13" s="87">
        <f>'Figures &amp; Routines'!I68</f>
        <v>0</v>
      </c>
    </row>
    <row r="14" spans="1:10" ht="16" x14ac:dyDescent="0.2">
      <c r="A14" s="97"/>
      <c r="B14" s="97"/>
      <c r="C14" s="97"/>
      <c r="D14" s="97"/>
      <c r="E14" s="97"/>
      <c r="F14" s="97"/>
      <c r="G14" s="98"/>
    </row>
    <row r="15" spans="1:10" ht="16" customHeight="1" x14ac:dyDescent="0.15">
      <c r="A15" s="208" t="s">
        <v>7</v>
      </c>
      <c r="B15" s="208"/>
      <c r="C15" s="208"/>
      <c r="D15" s="208"/>
      <c r="E15" s="208"/>
      <c r="F15" s="208"/>
      <c r="G15" s="209">
        <f>MASTERS!I100</f>
        <v>0</v>
      </c>
    </row>
    <row r="16" spans="1:10" ht="16" customHeight="1" x14ac:dyDescent="0.15">
      <c r="A16" s="208"/>
      <c r="B16" s="208"/>
      <c r="C16" s="208"/>
      <c r="D16" s="208"/>
      <c r="E16" s="208"/>
      <c r="F16" s="208"/>
      <c r="G16" s="209"/>
    </row>
    <row r="17" spans="1:10" x14ac:dyDescent="0.15">
      <c r="G17" s="2"/>
    </row>
    <row r="18" spans="1:10" ht="16" x14ac:dyDescent="0.2">
      <c r="A18" s="198" t="s">
        <v>8</v>
      </c>
      <c r="B18" s="198"/>
      <c r="C18" s="198"/>
      <c r="D18" s="198"/>
      <c r="E18" s="198"/>
      <c r="F18" s="198"/>
      <c r="G18" s="85">
        <f>G11+G13+G15</f>
        <v>0</v>
      </c>
    </row>
    <row r="20" spans="1:10" ht="14" thickBot="1" x14ac:dyDescent="0.2"/>
    <row r="21" spans="1:10" x14ac:dyDescent="0.15">
      <c r="A21" s="199" t="s">
        <v>9</v>
      </c>
      <c r="B21" s="200"/>
      <c r="C21" s="200"/>
      <c r="D21" s="200"/>
      <c r="E21" s="200"/>
      <c r="F21" s="200"/>
      <c r="G21" s="200"/>
      <c r="H21" s="200"/>
      <c r="I21" s="200"/>
      <c r="J21" s="201"/>
    </row>
    <row r="22" spans="1:10" ht="14" thickBot="1" x14ac:dyDescent="0.2">
      <c r="A22" s="202"/>
      <c r="B22" s="203"/>
      <c r="C22" s="203"/>
      <c r="D22" s="203"/>
      <c r="E22" s="203"/>
      <c r="F22" s="203"/>
      <c r="G22" s="203"/>
      <c r="H22" s="203"/>
      <c r="I22" s="203"/>
      <c r="J22" s="204"/>
    </row>
    <row r="23" spans="1:10" ht="14" thickBot="1" x14ac:dyDescent="0.2"/>
    <row r="24" spans="1:10" ht="14" thickBot="1" x14ac:dyDescent="0.2">
      <c r="A24" s="205" t="s">
        <v>10</v>
      </c>
      <c r="B24" s="206"/>
      <c r="C24" s="206"/>
      <c r="D24" s="206"/>
      <c r="E24" s="206"/>
      <c r="F24" s="206"/>
      <c r="G24" s="206"/>
      <c r="H24" s="206"/>
      <c r="I24" s="206"/>
      <c r="J24" s="207"/>
    </row>
    <row r="25" spans="1:10" ht="14" thickBot="1" x14ac:dyDescent="0.2"/>
    <row r="26" spans="1:10" x14ac:dyDescent="0.15">
      <c r="A26" s="187" t="s">
        <v>11</v>
      </c>
      <c r="B26" s="188"/>
      <c r="C26" s="188"/>
      <c r="D26" s="188"/>
      <c r="E26" s="188"/>
      <c r="F26" s="188"/>
      <c r="G26" s="188"/>
      <c r="H26" s="188"/>
      <c r="I26" s="188"/>
      <c r="J26" s="189"/>
    </row>
    <row r="27" spans="1:10" x14ac:dyDescent="0.15">
      <c r="A27" s="190"/>
      <c r="B27" s="191"/>
      <c r="C27" s="191"/>
      <c r="D27" s="191"/>
      <c r="E27" s="191"/>
      <c r="F27" s="191"/>
      <c r="G27" s="191"/>
      <c r="H27" s="191"/>
      <c r="I27" s="191"/>
      <c r="J27" s="192"/>
    </row>
    <row r="28" spans="1:10" x14ac:dyDescent="0.15">
      <c r="A28" s="190"/>
      <c r="B28" s="191"/>
      <c r="C28" s="191"/>
      <c r="D28" s="191"/>
      <c r="E28" s="191"/>
      <c r="F28" s="191"/>
      <c r="G28" s="191"/>
      <c r="H28" s="191"/>
      <c r="I28" s="191"/>
      <c r="J28" s="192"/>
    </row>
    <row r="29" spans="1:10" x14ac:dyDescent="0.15">
      <c r="A29" s="190"/>
      <c r="B29" s="191"/>
      <c r="C29" s="191"/>
      <c r="D29" s="191"/>
      <c r="E29" s="191"/>
      <c r="F29" s="191"/>
      <c r="G29" s="191"/>
      <c r="H29" s="191"/>
      <c r="I29" s="191"/>
      <c r="J29" s="192"/>
    </row>
    <row r="30" spans="1:10" x14ac:dyDescent="0.15">
      <c r="A30" s="190"/>
      <c r="B30" s="191"/>
      <c r="C30" s="191"/>
      <c r="D30" s="191"/>
      <c r="E30" s="191"/>
      <c r="F30" s="191"/>
      <c r="G30" s="191"/>
      <c r="H30" s="191"/>
      <c r="I30" s="191"/>
      <c r="J30" s="192"/>
    </row>
    <row r="31" spans="1:10" x14ac:dyDescent="0.15">
      <c r="A31" s="190"/>
      <c r="B31" s="191"/>
      <c r="C31" s="191"/>
      <c r="D31" s="191"/>
      <c r="E31" s="191"/>
      <c r="F31" s="191"/>
      <c r="G31" s="191"/>
      <c r="H31" s="191"/>
      <c r="I31" s="191"/>
      <c r="J31" s="192"/>
    </row>
    <row r="32" spans="1:10" ht="14" thickBot="1" x14ac:dyDescent="0.2">
      <c r="A32" s="193"/>
      <c r="B32" s="194"/>
      <c r="C32" s="194"/>
      <c r="D32" s="194"/>
      <c r="E32" s="194"/>
      <c r="F32" s="194"/>
      <c r="G32" s="194"/>
      <c r="H32" s="194"/>
      <c r="I32" s="194"/>
      <c r="J32" s="195"/>
    </row>
  </sheetData>
  <sheetProtection algorithmName="SHA-512" hashValue="HD/ZwtzvNzNsHnX+kwSqFSPS/dWSM2PbkgXaDrHrEG9yAtubE7cRBpx2L3QiPXwRXxnC9Jcv2G5d5nIHhja6Zg==" saltValue="l1/roZs+eb4isv6B3fGAYw==" spinCount="100000" sheet="1" selectLockedCells="1"/>
  <mergeCells count="12">
    <mergeCell ref="A1:J1"/>
    <mergeCell ref="D2:G4"/>
    <mergeCell ref="B7:J7"/>
    <mergeCell ref="A26:J32"/>
    <mergeCell ref="A11:F11"/>
    <mergeCell ref="A13:F13"/>
    <mergeCell ref="A18:F18"/>
    <mergeCell ref="B8:J8"/>
    <mergeCell ref="A21:J22"/>
    <mergeCell ref="A24:J24"/>
    <mergeCell ref="A15:F16"/>
    <mergeCell ref="G15:G16"/>
  </mergeCells>
  <pageMargins left="0.7" right="0.7" top="0.75" bottom="0.75" header="0.3" footer="0.3"/>
  <pageSetup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2BF0-12F9-804A-829E-F1B0CF2FD8A2}">
  <dimension ref="A1:S33"/>
  <sheetViews>
    <sheetView topLeftCell="A18" zoomScale="150" zoomScaleNormal="150" workbookViewId="0">
      <selection activeCell="H23" sqref="H23"/>
    </sheetView>
  </sheetViews>
  <sheetFormatPr baseColWidth="10" defaultColWidth="11.5" defaultRowHeight="13" x14ac:dyDescent="0.15"/>
  <cols>
    <col min="1" max="1" width="19.5" customWidth="1"/>
    <col min="2" max="2" width="11.6640625" bestFit="1" customWidth="1"/>
    <col min="3" max="3" width="7.1640625" bestFit="1" customWidth="1"/>
    <col min="4" max="4" width="11.6640625" bestFit="1" customWidth="1"/>
    <col min="5" max="5" width="7.1640625" bestFit="1" customWidth="1"/>
    <col min="7" max="7" width="7.1640625" bestFit="1" customWidth="1"/>
    <col min="9" max="9" width="7.1640625" bestFit="1" customWidth="1"/>
    <col min="10" max="10" width="15.5" bestFit="1" customWidth="1"/>
  </cols>
  <sheetData>
    <row r="1" spans="1:19" ht="18" x14ac:dyDescent="0.15">
      <c r="A1" s="162" t="s">
        <v>12</v>
      </c>
      <c r="B1" s="162"/>
      <c r="C1" s="162"/>
      <c r="D1" s="162"/>
      <c r="E1" s="162"/>
      <c r="F1" s="162"/>
      <c r="G1" s="162"/>
      <c r="H1" s="162"/>
      <c r="I1" s="162"/>
      <c r="J1" s="162"/>
      <c r="K1" s="3"/>
      <c r="L1" s="3"/>
      <c r="M1" s="3"/>
      <c r="N1" s="3"/>
      <c r="O1" s="3"/>
      <c r="P1" s="3"/>
      <c r="Q1" s="3"/>
      <c r="R1" s="3"/>
      <c r="S1" s="3"/>
    </row>
    <row r="2" spans="1:19" ht="23" customHeight="1" x14ac:dyDescent="0.1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4"/>
      <c r="L2" s="4"/>
      <c r="M2" s="4"/>
      <c r="N2" s="4"/>
      <c r="O2" s="4"/>
      <c r="P2" s="4"/>
      <c r="Q2" s="4"/>
      <c r="R2" s="4"/>
      <c r="S2" s="4"/>
    </row>
    <row r="3" spans="1:19" ht="29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"/>
      <c r="L3" s="1"/>
      <c r="M3" s="1"/>
      <c r="N3" s="1"/>
      <c r="O3" s="1"/>
      <c r="P3" s="1"/>
    </row>
    <row r="4" spans="1:19" ht="20" customHeight="1" x14ac:dyDescent="0.15">
      <c r="A4" s="160" t="s">
        <v>13</v>
      </c>
      <c r="B4" s="161"/>
      <c r="C4" s="161"/>
      <c r="D4" s="161"/>
      <c r="E4" s="161"/>
      <c r="F4" s="161"/>
      <c r="G4" s="161"/>
      <c r="H4" s="161"/>
      <c r="I4" s="161"/>
      <c r="J4" s="161"/>
      <c r="K4" s="6"/>
      <c r="L4" s="6"/>
      <c r="M4" s="6"/>
      <c r="N4" s="6"/>
      <c r="O4" s="6"/>
      <c r="P4" s="6"/>
      <c r="Q4" s="6"/>
      <c r="R4" s="6"/>
      <c r="S4" s="6"/>
    </row>
    <row r="5" spans="1:19" ht="20" customHeight="1" x14ac:dyDescent="0.15">
      <c r="A5" s="160"/>
      <c r="B5" s="161"/>
      <c r="C5" s="161"/>
      <c r="D5" s="161"/>
      <c r="E5" s="161"/>
      <c r="F5" s="161"/>
      <c r="G5" s="161"/>
      <c r="H5" s="161"/>
      <c r="I5" s="161"/>
      <c r="J5" s="161"/>
      <c r="K5" s="6"/>
      <c r="L5" s="6"/>
      <c r="M5" s="6"/>
      <c r="N5" s="6"/>
      <c r="O5" s="6"/>
      <c r="P5" s="6"/>
      <c r="Q5" s="6"/>
      <c r="R5" s="6"/>
      <c r="S5" s="6"/>
    </row>
    <row r="6" spans="1:19" ht="16" x14ac:dyDescent="0.15">
      <c r="B6" s="13"/>
      <c r="C6" s="4"/>
      <c r="D6" s="4"/>
      <c r="E6" s="4"/>
      <c r="F6" s="4"/>
      <c r="G6" s="4"/>
      <c r="H6" s="4"/>
      <c r="I6" s="4"/>
      <c r="J6" s="4"/>
      <c r="K6" s="7"/>
      <c r="L6" s="7"/>
      <c r="M6" s="7"/>
      <c r="N6" s="7"/>
      <c r="O6" s="7"/>
      <c r="P6" s="7"/>
      <c r="Q6" s="7"/>
      <c r="R6" s="7"/>
      <c r="S6" s="7"/>
    </row>
    <row r="7" spans="1:19" ht="20" x14ac:dyDescent="0.15">
      <c r="A7" s="14" t="s">
        <v>2</v>
      </c>
      <c r="B7" s="170" t="s">
        <v>3</v>
      </c>
      <c r="C7" s="170"/>
      <c r="D7" s="170"/>
      <c r="E7" s="170"/>
      <c r="F7" s="170"/>
      <c r="G7" s="170"/>
      <c r="H7" s="170"/>
      <c r="I7" s="170"/>
      <c r="J7" s="170"/>
    </row>
    <row r="8" spans="1:19" ht="20" x14ac:dyDescent="0.15">
      <c r="A8" s="14" t="s">
        <v>4</v>
      </c>
      <c r="B8" s="171"/>
      <c r="C8" s="171"/>
      <c r="D8" s="171"/>
      <c r="E8" s="171"/>
      <c r="F8" s="171"/>
      <c r="G8" s="171"/>
      <c r="H8" s="171"/>
      <c r="I8" s="171"/>
      <c r="J8" s="171"/>
    </row>
    <row r="9" spans="1:19" ht="15" thickBot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</row>
    <row r="10" spans="1:19" ht="21" thickBot="1" x14ac:dyDescent="0.2">
      <c r="A10" s="163" t="s">
        <v>14</v>
      </c>
      <c r="B10" s="164"/>
      <c r="C10" s="164"/>
      <c r="D10" s="164"/>
      <c r="E10" s="164"/>
      <c r="F10" s="164"/>
      <c r="G10" s="164"/>
      <c r="H10" s="164"/>
      <c r="I10" s="164"/>
      <c r="J10" s="165"/>
      <c r="K10" s="158" t="s">
        <v>15</v>
      </c>
      <c r="L10" s="159"/>
    </row>
    <row r="11" spans="1:19" ht="38" customHeight="1" thickBot="1" x14ac:dyDescent="0.2">
      <c r="A11" s="172" t="s">
        <v>16</v>
      </c>
      <c r="B11" s="174" t="s">
        <v>17</v>
      </c>
      <c r="C11" s="175"/>
      <c r="D11" s="174" t="s">
        <v>18</v>
      </c>
      <c r="E11" s="175"/>
      <c r="F11" s="176" t="s">
        <v>19</v>
      </c>
      <c r="G11" s="177"/>
      <c r="H11" s="176" t="s">
        <v>20</v>
      </c>
      <c r="I11" s="177"/>
      <c r="J11" s="168" t="s">
        <v>21</v>
      </c>
      <c r="K11" s="158"/>
      <c r="L11" s="159"/>
    </row>
    <row r="12" spans="1:19" ht="19" thickBot="1" x14ac:dyDescent="0.2">
      <c r="A12" s="173"/>
      <c r="B12" s="64" t="s">
        <v>22</v>
      </c>
      <c r="C12" s="64" t="s">
        <v>23</v>
      </c>
      <c r="D12" s="64" t="s">
        <v>22</v>
      </c>
      <c r="E12" s="64" t="s">
        <v>23</v>
      </c>
      <c r="F12" s="64" t="s">
        <v>22</v>
      </c>
      <c r="G12" s="64" t="s">
        <v>23</v>
      </c>
      <c r="H12" s="64" t="s">
        <v>22</v>
      </c>
      <c r="I12" s="64" t="s">
        <v>23</v>
      </c>
      <c r="J12" s="169"/>
      <c r="K12" s="158"/>
      <c r="L12" s="159"/>
    </row>
    <row r="13" spans="1:19" ht="18" x14ac:dyDescent="0.15">
      <c r="A13" s="17" t="s">
        <v>24</v>
      </c>
      <c r="B13" s="8"/>
      <c r="C13" s="18">
        <f>B13*2.5</f>
        <v>0</v>
      </c>
      <c r="D13" s="8"/>
      <c r="E13" s="18">
        <f>D13*3</f>
        <v>0</v>
      </c>
      <c r="F13" s="8"/>
      <c r="G13" s="18">
        <f>F13*3</f>
        <v>0</v>
      </c>
      <c r="H13" s="8"/>
      <c r="I13" s="19">
        <f>H13*4</f>
        <v>0</v>
      </c>
      <c r="J13" s="9">
        <f>C13+E13+G13+I13</f>
        <v>0</v>
      </c>
      <c r="K13" s="158"/>
      <c r="L13" s="159"/>
    </row>
    <row r="14" spans="1:19" x14ac:dyDescent="0.15">
      <c r="A14" s="20"/>
      <c r="B14" s="20"/>
      <c r="C14" s="21"/>
      <c r="D14" s="21"/>
      <c r="E14" s="21"/>
      <c r="F14" s="21"/>
      <c r="G14" s="21"/>
      <c r="H14" s="21"/>
      <c r="I14" s="21"/>
      <c r="J14" s="21"/>
    </row>
    <row r="15" spans="1:19" ht="21" thickBot="1" x14ac:dyDescent="0.2">
      <c r="A15" s="166" t="s">
        <v>25</v>
      </c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9" ht="19" customHeight="1" thickBot="1" x14ac:dyDescent="0.2">
      <c r="A16" s="172" t="s">
        <v>16</v>
      </c>
      <c r="B16" s="176" t="s">
        <v>26</v>
      </c>
      <c r="C16" s="177"/>
      <c r="D16" s="176" t="s">
        <v>27</v>
      </c>
      <c r="E16" s="177"/>
      <c r="F16" s="176" t="s">
        <v>28</v>
      </c>
      <c r="G16" s="177"/>
      <c r="H16" s="176" t="s">
        <v>29</v>
      </c>
      <c r="I16" s="177"/>
      <c r="J16" s="168" t="s">
        <v>21</v>
      </c>
    </row>
    <row r="17" spans="1:10" ht="39" thickBot="1" x14ac:dyDescent="0.2">
      <c r="A17" s="181"/>
      <c r="B17" s="65" t="s">
        <v>22</v>
      </c>
      <c r="C17" s="65" t="s">
        <v>23</v>
      </c>
      <c r="D17" s="65" t="s">
        <v>22</v>
      </c>
      <c r="E17" s="65" t="s">
        <v>23</v>
      </c>
      <c r="F17" s="65" t="s">
        <v>22</v>
      </c>
      <c r="G17" s="65" t="s">
        <v>23</v>
      </c>
      <c r="H17" s="65" t="s">
        <v>22</v>
      </c>
      <c r="I17" s="65" t="s">
        <v>23</v>
      </c>
      <c r="J17" s="169"/>
    </row>
    <row r="18" spans="1:10" ht="18" x14ac:dyDescent="0.2">
      <c r="A18" s="73" t="s">
        <v>30</v>
      </c>
      <c r="B18" s="76"/>
      <c r="C18" s="77">
        <f>B18*1.75</f>
        <v>0</v>
      </c>
      <c r="D18" s="76"/>
      <c r="E18" s="66">
        <f>D18*2.25</f>
        <v>0</v>
      </c>
      <c r="F18" s="82"/>
      <c r="G18" s="80">
        <f>F18*1.75</f>
        <v>0</v>
      </c>
      <c r="H18" s="82"/>
      <c r="I18" s="70">
        <f>H18*2.25</f>
        <v>0</v>
      </c>
      <c r="J18" s="71">
        <f>C18+E18</f>
        <v>0</v>
      </c>
    </row>
    <row r="19" spans="1:10" ht="18" x14ac:dyDescent="0.2">
      <c r="A19" s="74" t="s">
        <v>31</v>
      </c>
      <c r="B19" s="78"/>
      <c r="C19" s="79">
        <f>B19*2.25</f>
        <v>0</v>
      </c>
      <c r="D19" s="78"/>
      <c r="E19" s="67">
        <f>D19*2.75</f>
        <v>0</v>
      </c>
      <c r="F19" s="83"/>
      <c r="G19" s="81">
        <f>F19*2.25</f>
        <v>0</v>
      </c>
      <c r="H19" s="83"/>
      <c r="I19" s="69">
        <f>H19*2.75</f>
        <v>0</v>
      </c>
      <c r="J19" s="72">
        <f t="shared" ref="J19:J21" si="0">C19+E19</f>
        <v>0</v>
      </c>
    </row>
    <row r="20" spans="1:10" ht="18" x14ac:dyDescent="0.2">
      <c r="A20" s="74" t="s">
        <v>32</v>
      </c>
      <c r="B20" s="78"/>
      <c r="C20" s="79">
        <f>B20*2.25</f>
        <v>0</v>
      </c>
      <c r="D20" s="78"/>
      <c r="E20" s="67">
        <f>D20*2.75</f>
        <v>0</v>
      </c>
      <c r="F20" s="83"/>
      <c r="G20" s="81">
        <f>F20*2.25</f>
        <v>0</v>
      </c>
      <c r="H20" s="83"/>
      <c r="I20" s="69">
        <f>H20*2.75</f>
        <v>0</v>
      </c>
      <c r="J20" s="72">
        <f t="shared" si="0"/>
        <v>0</v>
      </c>
    </row>
    <row r="21" spans="1:10" ht="18" x14ac:dyDescent="0.2">
      <c r="A21" s="74" t="s">
        <v>33</v>
      </c>
      <c r="B21" s="78"/>
      <c r="C21" s="79">
        <f>B21*2.25</f>
        <v>0</v>
      </c>
      <c r="D21" s="78"/>
      <c r="E21" s="67">
        <f>D21*2.75</f>
        <v>0</v>
      </c>
      <c r="F21" s="83"/>
      <c r="G21" s="81">
        <f>F21*2.25</f>
        <v>0</v>
      </c>
      <c r="H21" s="83"/>
      <c r="I21" s="69">
        <f>H21*2.75</f>
        <v>0</v>
      </c>
      <c r="J21" s="72">
        <f t="shared" si="0"/>
        <v>0</v>
      </c>
    </row>
    <row r="22" spans="1:10" ht="18" x14ac:dyDescent="0.2">
      <c r="A22" s="74" t="s">
        <v>34</v>
      </c>
      <c r="B22" s="78"/>
      <c r="C22" s="79">
        <f>B22*2.75</f>
        <v>0</v>
      </c>
      <c r="D22" s="78"/>
      <c r="E22" s="67">
        <f>D22*3.5</f>
        <v>0</v>
      </c>
      <c r="F22" s="78"/>
      <c r="G22" s="79">
        <f>F22*4</f>
        <v>0</v>
      </c>
      <c r="H22" s="83"/>
      <c r="I22" s="69">
        <f>H22*3.5</f>
        <v>0</v>
      </c>
      <c r="J22" s="72">
        <f>C22+E22+G22</f>
        <v>0</v>
      </c>
    </row>
    <row r="23" spans="1:10" ht="19" thickBot="1" x14ac:dyDescent="0.25">
      <c r="A23" s="75" t="s">
        <v>35</v>
      </c>
      <c r="B23" s="156"/>
      <c r="C23" s="79">
        <f>B23*2.75</f>
        <v>0</v>
      </c>
      <c r="D23" s="157"/>
      <c r="E23" s="67">
        <f>D23*3.5</f>
        <v>0</v>
      </c>
      <c r="F23" s="157"/>
      <c r="G23" s="79">
        <f>F23*4</f>
        <v>0</v>
      </c>
      <c r="H23" s="84"/>
      <c r="I23" s="68">
        <f>H23*3</f>
        <v>0</v>
      </c>
      <c r="J23" s="72">
        <f>C23+E23+G23+I23</f>
        <v>0</v>
      </c>
    </row>
    <row r="24" spans="1:10" ht="16" x14ac:dyDescent="0.15">
      <c r="A24" s="22"/>
      <c r="B24" s="22"/>
      <c r="C24" s="22"/>
      <c r="D24" s="22"/>
      <c r="E24" s="22"/>
      <c r="F24" s="22"/>
      <c r="G24" s="22"/>
      <c r="H24" s="22"/>
      <c r="I24" s="22"/>
      <c r="J24" s="5"/>
    </row>
    <row r="25" spans="1:10" ht="14" thickBot="1" x14ac:dyDescent="0.2">
      <c r="C25" s="11"/>
      <c r="D25" s="11"/>
      <c r="E25" s="11"/>
      <c r="F25" s="11"/>
      <c r="G25" s="11"/>
      <c r="H25" s="11"/>
      <c r="I25" s="11"/>
      <c r="J25" s="11"/>
    </row>
    <row r="26" spans="1:10" ht="18" x14ac:dyDescent="0.15">
      <c r="A26" s="182" t="s">
        <v>36</v>
      </c>
      <c r="B26" s="183"/>
      <c r="C26" s="183"/>
      <c r="D26" s="183"/>
      <c r="E26" s="183"/>
      <c r="F26" s="183"/>
      <c r="G26" s="183"/>
      <c r="H26" s="183"/>
      <c r="I26" s="183"/>
      <c r="J26" s="183"/>
    </row>
    <row r="27" spans="1:10" ht="14" thickBot="1" x14ac:dyDescent="0.2">
      <c r="C27" s="11"/>
      <c r="D27" s="11"/>
      <c r="E27" s="11"/>
      <c r="F27" s="11"/>
      <c r="G27" s="11"/>
      <c r="H27" s="11"/>
      <c r="I27" s="11"/>
      <c r="J27" s="11"/>
    </row>
    <row r="28" spans="1:10" ht="21" thickBot="1" x14ac:dyDescent="0.2">
      <c r="A28" s="178" t="s">
        <v>37</v>
      </c>
      <c r="B28" s="178"/>
      <c r="C28" s="178"/>
      <c r="D28" s="178"/>
      <c r="E28" s="178"/>
      <c r="F28" s="178"/>
      <c r="G28" s="178"/>
      <c r="H28" s="178"/>
      <c r="I28" s="179"/>
      <c r="J28" s="10">
        <f>J13+J18+J19+J20+J21+J22+J23</f>
        <v>0</v>
      </c>
    </row>
    <row r="29" spans="1:10" ht="15" thickTop="1" thickBot="1" x14ac:dyDescent="0.2">
      <c r="C29" s="11"/>
      <c r="D29" s="11"/>
      <c r="E29" s="11"/>
      <c r="F29" s="11"/>
      <c r="G29" s="11"/>
      <c r="H29" s="11"/>
      <c r="I29" s="11"/>
      <c r="J29" s="2"/>
    </row>
    <row r="30" spans="1:10" ht="21" thickBot="1" x14ac:dyDescent="0.2">
      <c r="A30" s="178" t="s">
        <v>38</v>
      </c>
      <c r="B30" s="178"/>
      <c r="C30" s="178"/>
      <c r="D30" s="178"/>
      <c r="E30" s="178"/>
      <c r="F30" s="178"/>
      <c r="G30" s="178"/>
      <c r="H30" s="178"/>
      <c r="I30" s="179"/>
      <c r="J30" s="88"/>
    </row>
    <row r="31" spans="1:10" ht="15" thickTop="1" thickBot="1" x14ac:dyDescent="0.2">
      <c r="C31" s="11"/>
      <c r="D31" s="11"/>
      <c r="E31" s="11"/>
      <c r="F31" s="11"/>
      <c r="G31" s="11"/>
      <c r="H31" s="11"/>
      <c r="I31" s="11"/>
      <c r="J31" s="2"/>
    </row>
    <row r="32" spans="1:10" ht="24" thickBot="1" x14ac:dyDescent="0.2">
      <c r="A32" s="180" t="s">
        <v>39</v>
      </c>
      <c r="B32" s="180"/>
      <c r="C32" s="180"/>
      <c r="D32" s="180"/>
      <c r="E32" s="180"/>
      <c r="F32" s="180"/>
      <c r="G32" s="180"/>
      <c r="H32" s="180"/>
      <c r="I32" s="180"/>
      <c r="J32" s="23">
        <f>(J30/5)*25</f>
        <v>0</v>
      </c>
    </row>
    <row r="33" ht="14" thickTop="1" x14ac:dyDescent="0.15"/>
  </sheetData>
  <sheetProtection algorithmName="SHA-512" hashValue="CIKrRJYKao8bQjn+n3f8ZNo6fJnzKvk6kRP7JGSNQrqnZOYI2qkGxw6MF15gAc71He6khl/ngggGosMCW+JsPQ==" saltValue="+f00VPdxudHUoS96DOf0og==" spinCount="100000" sheet="1" selectLockedCells="1"/>
  <mergeCells count="23">
    <mergeCell ref="A30:I30"/>
    <mergeCell ref="A32:I32"/>
    <mergeCell ref="A16:A17"/>
    <mergeCell ref="F16:G16"/>
    <mergeCell ref="H16:I16"/>
    <mergeCell ref="A26:J26"/>
    <mergeCell ref="B16:C16"/>
    <mergeCell ref="D16:E16"/>
    <mergeCell ref="A28:I28"/>
    <mergeCell ref="J16:J17"/>
    <mergeCell ref="K10:L13"/>
    <mergeCell ref="A4:J5"/>
    <mergeCell ref="A1:J2"/>
    <mergeCell ref="A10:J10"/>
    <mergeCell ref="A15:J15"/>
    <mergeCell ref="J11:J12"/>
    <mergeCell ref="B7:J7"/>
    <mergeCell ref="B8:J8"/>
    <mergeCell ref="A11:A12"/>
    <mergeCell ref="B11:C11"/>
    <mergeCell ref="D11:E11"/>
    <mergeCell ref="F11:G11"/>
    <mergeCell ref="H11:I11"/>
  </mergeCells>
  <pageMargins left="0.7" right="0.7" top="0.75" bottom="0.75" header="0.3" footer="0.3"/>
  <pageSetup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9091A-F046-464E-857B-9B7EAA940B58}">
  <dimension ref="A1:S117"/>
  <sheetViews>
    <sheetView tabSelected="1" topLeftCell="A66" zoomScale="150" zoomScaleNormal="150" workbookViewId="0">
      <selection activeCell="F70" sqref="F70:H70"/>
    </sheetView>
  </sheetViews>
  <sheetFormatPr baseColWidth="10" defaultColWidth="11.5" defaultRowHeight="13" x14ac:dyDescent="0.15"/>
  <cols>
    <col min="1" max="1" width="13.83203125" bestFit="1" customWidth="1"/>
    <col min="2" max="2" width="5.1640625" customWidth="1"/>
    <col min="3" max="3" width="14.1640625" bestFit="1" customWidth="1"/>
    <col min="4" max="4" width="10" bestFit="1" customWidth="1"/>
    <col min="5" max="5" width="9.83203125" bestFit="1" customWidth="1"/>
    <col min="7" max="7" width="10" bestFit="1" customWidth="1"/>
    <col min="8" max="8" width="11" customWidth="1"/>
    <col min="9" max="9" width="14" customWidth="1"/>
    <col min="10" max="10" width="9.83203125" bestFit="1" customWidth="1"/>
  </cols>
  <sheetData>
    <row r="1" spans="1:19" ht="18" x14ac:dyDescent="0.15">
      <c r="A1" s="263" t="s">
        <v>40</v>
      </c>
      <c r="B1" s="263"/>
      <c r="C1" s="263"/>
      <c r="D1" s="263"/>
      <c r="E1" s="263"/>
      <c r="F1" s="263"/>
      <c r="G1" s="263"/>
      <c r="H1" s="263"/>
      <c r="I1" s="263"/>
      <c r="J1" s="263"/>
      <c r="K1" s="3"/>
      <c r="L1" s="3"/>
      <c r="M1" s="3"/>
      <c r="N1" s="3"/>
      <c r="O1" s="3"/>
      <c r="P1" s="3"/>
      <c r="Q1" s="3"/>
      <c r="R1" s="3"/>
      <c r="S1" s="3"/>
    </row>
    <row r="2" spans="1:19" ht="16" x14ac:dyDescent="0.15">
      <c r="A2" s="264" t="s">
        <v>41</v>
      </c>
      <c r="B2" s="264"/>
      <c r="C2" s="264"/>
      <c r="D2" s="264"/>
      <c r="E2" s="264"/>
      <c r="F2" s="264"/>
      <c r="G2" s="264"/>
      <c r="H2" s="264"/>
      <c r="I2" s="264"/>
      <c r="J2" s="264"/>
      <c r="K2" s="4"/>
      <c r="L2" s="4"/>
      <c r="M2" s="4"/>
      <c r="N2" s="4"/>
      <c r="O2" s="4"/>
      <c r="P2" s="4"/>
      <c r="Q2" s="4"/>
      <c r="R2" s="4"/>
      <c r="S2" s="4"/>
    </row>
    <row r="5" spans="1:19" ht="16" x14ac:dyDescent="0.15">
      <c r="A5" s="13" t="s">
        <v>2</v>
      </c>
      <c r="B5" s="265" t="s">
        <v>3</v>
      </c>
      <c r="C5" s="265"/>
      <c r="D5" s="265"/>
      <c r="E5" s="265"/>
      <c r="F5" s="265"/>
      <c r="G5" s="265"/>
      <c r="H5" s="265"/>
      <c r="I5" s="265"/>
      <c r="J5" s="265"/>
      <c r="K5" s="6"/>
      <c r="L5" s="6"/>
      <c r="M5" s="6"/>
      <c r="N5" s="6"/>
      <c r="O5" s="6"/>
      <c r="P5" s="6"/>
      <c r="Q5" s="6"/>
      <c r="R5" s="6"/>
      <c r="S5" s="6"/>
    </row>
    <row r="6" spans="1:19" ht="16" x14ac:dyDescent="0.15">
      <c r="A6" s="13" t="s">
        <v>4</v>
      </c>
      <c r="B6" s="266" t="s">
        <v>42</v>
      </c>
      <c r="C6" s="266"/>
      <c r="D6" s="266"/>
      <c r="E6" s="266"/>
      <c r="F6" s="266"/>
      <c r="G6" s="266"/>
      <c r="H6" s="266"/>
      <c r="I6" s="266"/>
      <c r="J6" s="266"/>
      <c r="K6" s="7"/>
      <c r="L6" s="7"/>
      <c r="M6" s="7"/>
      <c r="N6" s="7"/>
      <c r="O6" s="7"/>
      <c r="P6" s="7"/>
      <c r="Q6" s="7"/>
      <c r="R6" s="7"/>
      <c r="S6" s="7"/>
    </row>
    <row r="9" spans="1:19" ht="19" thickBot="1" x14ac:dyDescent="0.2">
      <c r="A9" s="214" t="s">
        <v>43</v>
      </c>
      <c r="B9" s="215"/>
      <c r="C9" s="215"/>
      <c r="D9" s="215"/>
      <c r="E9" s="215"/>
      <c r="F9" s="215"/>
      <c r="G9" s="215"/>
      <c r="H9" s="215"/>
      <c r="I9" s="215"/>
      <c r="J9" s="215"/>
      <c r="M9" s="24"/>
      <c r="N9" s="24"/>
      <c r="O9" s="24"/>
      <c r="P9" s="24"/>
      <c r="Q9" s="24"/>
    </row>
    <row r="10" spans="1:19" ht="18" customHeight="1" thickBot="1" x14ac:dyDescent="0.2">
      <c r="A10" s="216" t="s">
        <v>16</v>
      </c>
      <c r="B10" s="217"/>
      <c r="C10" s="239" t="s">
        <v>44</v>
      </c>
      <c r="D10" s="221"/>
      <c r="E10" s="222"/>
      <c r="F10" s="220" t="s">
        <v>45</v>
      </c>
      <c r="G10" s="221"/>
      <c r="H10" s="221"/>
      <c r="I10" s="221"/>
      <c r="J10" s="222"/>
    </row>
    <row r="11" spans="1:19" ht="33" customHeight="1" thickBot="1" x14ac:dyDescent="0.2">
      <c r="A11" s="218"/>
      <c r="B11" s="219"/>
      <c r="C11" s="42" t="s">
        <v>46</v>
      </c>
      <c r="D11" s="115" t="s">
        <v>47</v>
      </c>
      <c r="E11" s="115" t="s">
        <v>48</v>
      </c>
      <c r="F11" s="42" t="s">
        <v>49</v>
      </c>
      <c r="G11" s="42" t="s">
        <v>46</v>
      </c>
      <c r="H11" s="43" t="s">
        <v>50</v>
      </c>
      <c r="I11" s="116" t="s">
        <v>47</v>
      </c>
      <c r="J11" s="115" t="s">
        <v>48</v>
      </c>
    </row>
    <row r="12" spans="1:19" ht="17" thickBot="1" x14ac:dyDescent="0.2">
      <c r="A12" s="261" t="s">
        <v>51</v>
      </c>
      <c r="B12" s="262"/>
      <c r="C12" s="36"/>
      <c r="D12" s="44">
        <f>C12*5</f>
        <v>0</v>
      </c>
      <c r="E12" s="44">
        <f>C12*45</f>
        <v>0</v>
      </c>
      <c r="F12" s="104"/>
      <c r="G12" s="37"/>
      <c r="H12" s="38"/>
      <c r="I12" s="45">
        <f>(G12+H12)*5</f>
        <v>0</v>
      </c>
      <c r="J12" s="44">
        <f>F12*95</f>
        <v>0</v>
      </c>
    </row>
    <row r="13" spans="1:19" ht="17" thickBot="1" x14ac:dyDescent="0.2">
      <c r="A13" s="210" t="s">
        <v>52</v>
      </c>
      <c r="B13" s="211"/>
      <c r="C13" s="105"/>
      <c r="D13" s="107">
        <f t="shared" ref="D13:D18" si="0">C13*5</f>
        <v>0</v>
      </c>
      <c r="E13" s="44">
        <f t="shared" ref="E13:E18" si="1">C13*45</f>
        <v>0</v>
      </c>
      <c r="F13" s="125"/>
      <c r="G13" s="109"/>
      <c r="H13" s="111"/>
      <c r="I13" s="113">
        <f t="shared" ref="I13:I18" si="2">(G13+H13)*5</f>
        <v>0</v>
      </c>
      <c r="J13" s="44">
        <f t="shared" ref="J13:J18" si="3">F13*95</f>
        <v>0</v>
      </c>
    </row>
    <row r="14" spans="1:19" ht="17" thickBot="1" x14ac:dyDescent="0.2">
      <c r="A14" s="210" t="s">
        <v>53</v>
      </c>
      <c r="B14" s="211"/>
      <c r="C14" s="105"/>
      <c r="D14" s="107">
        <f t="shared" si="0"/>
        <v>0</v>
      </c>
      <c r="E14" s="44">
        <f t="shared" si="1"/>
        <v>0</v>
      </c>
      <c r="F14" s="125"/>
      <c r="G14" s="109"/>
      <c r="H14" s="111"/>
      <c r="I14" s="113">
        <f t="shared" si="2"/>
        <v>0</v>
      </c>
      <c r="J14" s="44">
        <f t="shared" si="3"/>
        <v>0</v>
      </c>
    </row>
    <row r="15" spans="1:19" ht="17" thickBot="1" x14ac:dyDescent="0.2">
      <c r="A15" s="210" t="s">
        <v>54</v>
      </c>
      <c r="B15" s="211"/>
      <c r="C15" s="105"/>
      <c r="D15" s="107">
        <f t="shared" si="0"/>
        <v>0</v>
      </c>
      <c r="E15" s="44">
        <f t="shared" si="1"/>
        <v>0</v>
      </c>
      <c r="F15" s="125"/>
      <c r="G15" s="109"/>
      <c r="H15" s="111"/>
      <c r="I15" s="113">
        <f t="shared" si="2"/>
        <v>0</v>
      </c>
      <c r="J15" s="44">
        <f t="shared" si="3"/>
        <v>0</v>
      </c>
    </row>
    <row r="16" spans="1:19" ht="17" thickBot="1" x14ac:dyDescent="0.2">
      <c r="A16" s="210" t="s">
        <v>55</v>
      </c>
      <c r="B16" s="211"/>
      <c r="C16" s="105"/>
      <c r="D16" s="107">
        <f t="shared" si="0"/>
        <v>0</v>
      </c>
      <c r="E16" s="44">
        <f t="shared" si="1"/>
        <v>0</v>
      </c>
      <c r="F16" s="125"/>
      <c r="G16" s="109"/>
      <c r="H16" s="111"/>
      <c r="I16" s="113">
        <f t="shared" si="2"/>
        <v>0</v>
      </c>
      <c r="J16" s="44">
        <f t="shared" si="3"/>
        <v>0</v>
      </c>
    </row>
    <row r="17" spans="1:10" ht="17" thickBot="1" x14ac:dyDescent="0.2">
      <c r="A17" s="274" t="s">
        <v>56</v>
      </c>
      <c r="B17" s="275"/>
      <c r="C17" s="105"/>
      <c r="D17" s="107">
        <f t="shared" si="0"/>
        <v>0</v>
      </c>
      <c r="E17" s="44">
        <f t="shared" si="1"/>
        <v>0</v>
      </c>
      <c r="F17" s="125"/>
      <c r="G17" s="109"/>
      <c r="H17" s="111"/>
      <c r="I17" s="113">
        <f t="shared" si="2"/>
        <v>0</v>
      </c>
      <c r="J17" s="44">
        <f t="shared" si="3"/>
        <v>0</v>
      </c>
    </row>
    <row r="18" spans="1:10" ht="17" thickBot="1" x14ac:dyDescent="0.2">
      <c r="A18" s="269" t="s">
        <v>57</v>
      </c>
      <c r="B18" s="270"/>
      <c r="C18" s="106"/>
      <c r="D18" s="108">
        <f t="shared" si="0"/>
        <v>0</v>
      </c>
      <c r="E18" s="44">
        <f t="shared" si="1"/>
        <v>0</v>
      </c>
      <c r="F18" s="126"/>
      <c r="G18" s="110"/>
      <c r="H18" s="112"/>
      <c r="I18" s="114">
        <f t="shared" si="2"/>
        <v>0</v>
      </c>
      <c r="J18" s="44">
        <f t="shared" si="3"/>
        <v>0</v>
      </c>
    </row>
    <row r="19" spans="1:10" ht="16" x14ac:dyDescent="0.15">
      <c r="A19" s="291" t="s">
        <v>58</v>
      </c>
      <c r="B19" s="291"/>
      <c r="C19" s="117"/>
      <c r="D19" s="143">
        <f>SUM(D12:D18)</f>
        <v>0</v>
      </c>
      <c r="E19" s="144">
        <f>SUM(E12:E18)</f>
        <v>0</v>
      </c>
      <c r="F19" s="117"/>
      <c r="G19" s="118"/>
      <c r="H19" s="137"/>
      <c r="I19" s="143">
        <f>SUM(I12:I18)</f>
        <v>0</v>
      </c>
      <c r="J19" s="144">
        <f>SUM(J12:J18)</f>
        <v>0</v>
      </c>
    </row>
    <row r="20" spans="1:10" ht="16" x14ac:dyDescent="0.15">
      <c r="A20" s="99"/>
      <c r="B20" s="99"/>
      <c r="C20" s="100"/>
      <c r="D20" s="101"/>
      <c r="E20" s="101"/>
      <c r="F20" s="100"/>
      <c r="G20" s="102"/>
      <c r="H20" s="102"/>
      <c r="I20" s="101"/>
      <c r="J20" s="101"/>
    </row>
    <row r="21" spans="1:10" ht="19" thickBot="1" x14ac:dyDescent="0.2">
      <c r="A21" s="214" t="s">
        <v>59</v>
      </c>
      <c r="B21" s="215"/>
      <c r="C21" s="215"/>
      <c r="D21" s="215"/>
      <c r="E21" s="215"/>
      <c r="F21" s="215"/>
      <c r="G21" s="215"/>
      <c r="H21" s="215"/>
      <c r="I21" s="215"/>
      <c r="J21" s="215"/>
    </row>
    <row r="22" spans="1:10" ht="17" thickBot="1" x14ac:dyDescent="0.2">
      <c r="A22" s="216" t="s">
        <v>16</v>
      </c>
      <c r="B22" s="217"/>
      <c r="C22" s="239" t="s">
        <v>60</v>
      </c>
      <c r="D22" s="221"/>
      <c r="E22" s="221"/>
      <c r="F22" s="221"/>
      <c r="G22" s="222"/>
      <c r="H22" s="260"/>
      <c r="I22" s="260"/>
      <c r="J22" s="260"/>
    </row>
    <row r="23" spans="1:10" ht="34" customHeight="1" thickBot="1" x14ac:dyDescent="0.2">
      <c r="A23" s="218"/>
      <c r="B23" s="219"/>
      <c r="C23" s="42" t="s">
        <v>61</v>
      </c>
      <c r="D23" s="42" t="s">
        <v>46</v>
      </c>
      <c r="E23" s="43" t="s">
        <v>50</v>
      </c>
      <c r="F23" s="116" t="s">
        <v>47</v>
      </c>
      <c r="G23" s="115" t="s">
        <v>48</v>
      </c>
      <c r="H23" s="159"/>
      <c r="I23" s="159"/>
      <c r="J23" s="159"/>
    </row>
    <row r="24" spans="1:10" ht="17" thickBot="1" x14ac:dyDescent="0.2">
      <c r="A24" s="261" t="s">
        <v>62</v>
      </c>
      <c r="B24" s="262"/>
      <c r="C24" s="119"/>
      <c r="D24" s="37"/>
      <c r="E24" s="38"/>
      <c r="F24" s="45">
        <f>(D24+E24)*5</f>
        <v>0</v>
      </c>
      <c r="G24" s="44">
        <f>C24*130</f>
        <v>0</v>
      </c>
      <c r="H24" s="159"/>
      <c r="I24" s="159"/>
      <c r="J24" s="159"/>
    </row>
    <row r="25" spans="1:10" ht="17" thickBot="1" x14ac:dyDescent="0.2">
      <c r="A25" s="212" t="s">
        <v>63</v>
      </c>
      <c r="B25" s="213"/>
      <c r="C25" s="105"/>
      <c r="D25" s="149"/>
      <c r="E25" s="149"/>
      <c r="F25" s="113">
        <f t="shared" ref="F25:F28" si="4">(D25+E25)*5</f>
        <v>0</v>
      </c>
      <c r="G25" s="44">
        <f t="shared" ref="G25:G28" si="5">C25*130</f>
        <v>0</v>
      </c>
      <c r="H25" s="159"/>
      <c r="I25" s="159"/>
      <c r="J25" s="159"/>
    </row>
    <row r="26" spans="1:10" ht="17" thickBot="1" x14ac:dyDescent="0.2">
      <c r="A26" s="212" t="s">
        <v>64</v>
      </c>
      <c r="B26" s="213"/>
      <c r="C26" s="105"/>
      <c r="D26" s="149"/>
      <c r="E26" s="149"/>
      <c r="F26" s="113">
        <f t="shared" si="4"/>
        <v>0</v>
      </c>
      <c r="G26" s="44">
        <f t="shared" si="5"/>
        <v>0</v>
      </c>
      <c r="H26" s="159"/>
      <c r="I26" s="159"/>
      <c r="J26" s="159"/>
    </row>
    <row r="27" spans="1:10" ht="17" thickBot="1" x14ac:dyDescent="0.2">
      <c r="A27" s="212" t="s">
        <v>65</v>
      </c>
      <c r="B27" s="213"/>
      <c r="C27" s="105"/>
      <c r="D27" s="149"/>
      <c r="E27" s="149"/>
      <c r="F27" s="113">
        <f t="shared" si="4"/>
        <v>0</v>
      </c>
      <c r="G27" s="44">
        <f t="shared" si="5"/>
        <v>0</v>
      </c>
      <c r="H27" s="159"/>
      <c r="I27" s="159"/>
      <c r="J27" s="159"/>
    </row>
    <row r="28" spans="1:10" ht="17" thickBot="1" x14ac:dyDescent="0.2">
      <c r="A28" s="240" t="s">
        <v>57</v>
      </c>
      <c r="B28" s="241"/>
      <c r="C28" s="106"/>
      <c r="D28" s="150"/>
      <c r="E28" s="150"/>
      <c r="F28" s="114">
        <f t="shared" si="4"/>
        <v>0</v>
      </c>
      <c r="G28" s="44">
        <f t="shared" si="5"/>
        <v>0</v>
      </c>
      <c r="H28" s="159"/>
      <c r="I28" s="159"/>
      <c r="J28" s="159"/>
    </row>
    <row r="29" spans="1:10" ht="16" x14ac:dyDescent="0.15">
      <c r="A29" s="291" t="s">
        <v>58</v>
      </c>
      <c r="B29" s="291"/>
      <c r="C29" s="138"/>
      <c r="D29" s="138"/>
      <c r="E29" s="138"/>
      <c r="F29" s="143">
        <f>SUM(F24:F28)</f>
        <v>0</v>
      </c>
      <c r="G29" s="144">
        <f>SUM(G24:G28)</f>
        <v>0</v>
      </c>
      <c r="H29" s="11"/>
      <c r="I29" s="11"/>
      <c r="J29" s="11"/>
    </row>
    <row r="30" spans="1:10" ht="16" x14ac:dyDescent="0.15">
      <c r="A30" s="99"/>
      <c r="B30" s="99"/>
      <c r="C30" s="100"/>
      <c r="D30" s="101"/>
      <c r="E30" s="101"/>
      <c r="F30" s="100"/>
      <c r="G30" s="102"/>
      <c r="H30" s="102"/>
      <c r="I30" s="101"/>
      <c r="J30" s="101"/>
    </row>
    <row r="31" spans="1:10" ht="19" thickBot="1" x14ac:dyDescent="0.2">
      <c r="A31" s="214" t="s">
        <v>66</v>
      </c>
      <c r="B31" s="215"/>
      <c r="C31" s="215"/>
      <c r="D31" s="215"/>
      <c r="E31" s="215"/>
      <c r="F31" s="215"/>
      <c r="G31" s="215"/>
      <c r="H31" s="215"/>
      <c r="I31" s="215"/>
      <c r="J31" s="215"/>
    </row>
    <row r="32" spans="1:10" ht="17" thickBot="1" x14ac:dyDescent="0.2">
      <c r="A32" s="216" t="s">
        <v>16</v>
      </c>
      <c r="B32" s="217"/>
      <c r="C32" s="220" t="s">
        <v>67</v>
      </c>
      <c r="D32" s="221"/>
      <c r="E32" s="221"/>
      <c r="F32" s="221"/>
      <c r="G32" s="222"/>
      <c r="H32" s="253" t="s">
        <v>68</v>
      </c>
      <c r="I32" s="254"/>
      <c r="J32" s="255"/>
    </row>
    <row r="33" spans="1:10" ht="35" thickBot="1" x14ac:dyDescent="0.2">
      <c r="A33" s="218"/>
      <c r="B33" s="219"/>
      <c r="C33" s="42" t="s">
        <v>69</v>
      </c>
      <c r="D33" s="42" t="s">
        <v>46</v>
      </c>
      <c r="E33" s="43" t="s">
        <v>50</v>
      </c>
      <c r="F33" s="116" t="s">
        <v>47</v>
      </c>
      <c r="G33" s="115" t="s">
        <v>48</v>
      </c>
      <c r="H33" s="103" t="s">
        <v>70</v>
      </c>
      <c r="I33" s="256" t="s">
        <v>71</v>
      </c>
      <c r="J33" s="257"/>
    </row>
    <row r="34" spans="1:10" ht="17" thickBot="1" x14ac:dyDescent="0.2">
      <c r="A34" s="251" t="s">
        <v>62</v>
      </c>
      <c r="B34" s="252"/>
      <c r="C34" s="120"/>
      <c r="D34" s="39"/>
      <c r="E34" s="40"/>
      <c r="F34" s="45">
        <f>(D34+E34)*5</f>
        <v>0</v>
      </c>
      <c r="G34" s="44">
        <f>C34*175</f>
        <v>0</v>
      </c>
      <c r="H34" s="128"/>
      <c r="I34" s="258">
        <f>H34*20</f>
        <v>0</v>
      </c>
      <c r="J34" s="259"/>
    </row>
    <row r="35" spans="1:10" ht="17" thickBot="1" x14ac:dyDescent="0.2">
      <c r="A35" s="212" t="s">
        <v>63</v>
      </c>
      <c r="B35" s="213"/>
      <c r="C35" s="105"/>
      <c r="D35" s="149"/>
      <c r="E35" s="149"/>
      <c r="F35" s="113">
        <f t="shared" ref="F35:F38" si="6">(D35+E35)*5</f>
        <v>0</v>
      </c>
      <c r="G35" s="44">
        <f t="shared" ref="G35:G38" si="7">C35*175</f>
        <v>0</v>
      </c>
    </row>
    <row r="36" spans="1:10" ht="17" thickBot="1" x14ac:dyDescent="0.2">
      <c r="A36" s="212" t="s">
        <v>64</v>
      </c>
      <c r="B36" s="213"/>
      <c r="C36" s="105"/>
      <c r="D36" s="149"/>
      <c r="E36" s="149"/>
      <c r="F36" s="113">
        <f t="shared" si="6"/>
        <v>0</v>
      </c>
      <c r="G36" s="44">
        <f t="shared" si="7"/>
        <v>0</v>
      </c>
    </row>
    <row r="37" spans="1:10" ht="17" thickBot="1" x14ac:dyDescent="0.2">
      <c r="A37" s="212" t="s">
        <v>65</v>
      </c>
      <c r="B37" s="213"/>
      <c r="C37" s="105"/>
      <c r="D37" s="149"/>
      <c r="E37" s="149"/>
      <c r="F37" s="113">
        <f t="shared" si="6"/>
        <v>0</v>
      </c>
      <c r="G37" s="44">
        <f t="shared" si="7"/>
        <v>0</v>
      </c>
    </row>
    <row r="38" spans="1:10" ht="17" thickBot="1" x14ac:dyDescent="0.2">
      <c r="A38" s="240" t="s">
        <v>57</v>
      </c>
      <c r="B38" s="241"/>
      <c r="C38" s="106"/>
      <c r="D38" s="150"/>
      <c r="E38" s="150"/>
      <c r="F38" s="114">
        <f t="shared" si="6"/>
        <v>0</v>
      </c>
      <c r="G38" s="44">
        <f t="shared" si="7"/>
        <v>0</v>
      </c>
    </row>
    <row r="39" spans="1:10" ht="16" x14ac:dyDescent="0.15">
      <c r="A39" s="291" t="s">
        <v>58</v>
      </c>
      <c r="B39" s="291"/>
      <c r="C39" s="138"/>
      <c r="D39" s="138"/>
      <c r="E39" s="138"/>
      <c r="F39" s="143">
        <f>SUM(F34:F38)</f>
        <v>0</v>
      </c>
      <c r="G39" s="144">
        <f>SUM(G34:G38)</f>
        <v>0</v>
      </c>
    </row>
    <row r="40" spans="1:10" ht="17" thickBo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</row>
    <row r="41" spans="1:10" ht="19" thickBot="1" x14ac:dyDescent="0.2">
      <c r="A41" s="182" t="s">
        <v>72</v>
      </c>
      <c r="B41" s="183"/>
      <c r="C41" s="183"/>
      <c r="D41" s="183"/>
      <c r="E41" s="183"/>
      <c r="F41" s="183"/>
      <c r="G41" s="183"/>
      <c r="H41" s="183"/>
      <c r="I41" s="183"/>
      <c r="J41" s="183"/>
    </row>
    <row r="42" spans="1:10" ht="37" customHeight="1" thickBot="1" x14ac:dyDescent="0.2">
      <c r="A42" s="242" t="s">
        <v>16</v>
      </c>
      <c r="B42" s="243"/>
      <c r="C42" s="248" t="s">
        <v>73</v>
      </c>
      <c r="D42" s="249"/>
      <c r="E42" s="249"/>
      <c r="F42" s="249"/>
      <c r="G42" s="250"/>
    </row>
    <row r="43" spans="1:10" ht="17" thickBot="1" x14ac:dyDescent="0.2">
      <c r="A43" s="244"/>
      <c r="B43" s="245"/>
      <c r="C43" s="121" t="s">
        <v>74</v>
      </c>
      <c r="D43" s="121" t="s">
        <v>46</v>
      </c>
      <c r="E43" s="121" t="s">
        <v>50</v>
      </c>
      <c r="F43" s="121" t="s">
        <v>47</v>
      </c>
      <c r="G43" s="121" t="s">
        <v>48</v>
      </c>
    </row>
    <row r="44" spans="1:10" ht="16" x14ac:dyDescent="0.15">
      <c r="A44" s="246" t="s">
        <v>75</v>
      </c>
      <c r="B44" s="247"/>
      <c r="C44" s="132"/>
      <c r="D44" s="131"/>
      <c r="E44" s="131"/>
      <c r="F44" s="133">
        <f>(D44+E44)*5</f>
        <v>0</v>
      </c>
      <c r="G44" s="129">
        <f>C44*205</f>
        <v>0</v>
      </c>
    </row>
    <row r="45" spans="1:10" ht="16" x14ac:dyDescent="0.15">
      <c r="A45" s="235" t="s">
        <v>76</v>
      </c>
      <c r="B45" s="236"/>
      <c r="C45" s="151"/>
      <c r="D45" s="151"/>
      <c r="E45" s="151"/>
      <c r="F45" s="134">
        <f t="shared" ref="F45:F46" si="8">(D45+E45)*5</f>
        <v>0</v>
      </c>
      <c r="G45" s="122">
        <f t="shared" ref="G45:G46" si="9">C45*205</f>
        <v>0</v>
      </c>
    </row>
    <row r="46" spans="1:10" ht="17" thickBot="1" x14ac:dyDescent="0.2">
      <c r="A46" s="237" t="s">
        <v>77</v>
      </c>
      <c r="B46" s="238"/>
      <c r="C46" s="152"/>
      <c r="D46" s="152"/>
      <c r="E46" s="152"/>
      <c r="F46" s="135">
        <f t="shared" si="8"/>
        <v>0</v>
      </c>
      <c r="G46" s="130">
        <f t="shared" si="9"/>
        <v>0</v>
      </c>
    </row>
    <row r="47" spans="1:10" ht="16" x14ac:dyDescent="0.15">
      <c r="A47" s="291" t="s">
        <v>58</v>
      </c>
      <c r="B47" s="291"/>
      <c r="C47" s="138"/>
      <c r="D47" s="138"/>
      <c r="E47" s="138"/>
      <c r="F47" s="143">
        <f>SUM(F44:F46)</f>
        <v>0</v>
      </c>
      <c r="G47" s="144">
        <f>SUM(G44:G46)</f>
        <v>0</v>
      </c>
    </row>
    <row r="60" spans="1:10" ht="19" thickBot="1" x14ac:dyDescent="0.2">
      <c r="A60" s="214" t="s">
        <v>78</v>
      </c>
      <c r="B60" s="215"/>
      <c r="C60" s="215"/>
      <c r="D60" s="215"/>
      <c r="E60" s="215"/>
      <c r="F60" s="215"/>
      <c r="G60" s="215"/>
      <c r="H60" s="215"/>
      <c r="I60" s="215"/>
      <c r="J60" s="215"/>
    </row>
    <row r="61" spans="1:10" ht="17" thickBot="1" x14ac:dyDescent="0.2">
      <c r="A61" s="216" t="s">
        <v>16</v>
      </c>
      <c r="B61" s="217"/>
      <c r="C61" s="239" t="s">
        <v>79</v>
      </c>
      <c r="D61" s="221"/>
      <c r="E61" s="222"/>
      <c r="F61" s="220" t="s">
        <v>80</v>
      </c>
      <c r="G61" s="221"/>
      <c r="H61" s="221"/>
      <c r="I61" s="221"/>
      <c r="J61" s="222"/>
    </row>
    <row r="62" spans="1:10" ht="18" thickBot="1" x14ac:dyDescent="0.2">
      <c r="A62" s="315"/>
      <c r="B62" s="316"/>
      <c r="C62" s="42" t="s">
        <v>46</v>
      </c>
      <c r="D62" s="115" t="s">
        <v>47</v>
      </c>
      <c r="E62" s="327" t="s">
        <v>48</v>
      </c>
      <c r="F62" s="115" t="s">
        <v>49</v>
      </c>
      <c r="G62" s="115" t="s">
        <v>46</v>
      </c>
      <c r="H62" s="116" t="s">
        <v>50</v>
      </c>
      <c r="I62" s="155" t="s">
        <v>47</v>
      </c>
      <c r="J62" s="115" t="s">
        <v>48</v>
      </c>
    </row>
    <row r="63" spans="1:10" ht="16" x14ac:dyDescent="0.15">
      <c r="A63" s="317" t="s">
        <v>51</v>
      </c>
      <c r="B63" s="318"/>
      <c r="C63" s="104"/>
      <c r="D63" s="136">
        <f>C63*5</f>
        <v>0</v>
      </c>
      <c r="E63" s="136">
        <f>C63*45</f>
        <v>0</v>
      </c>
      <c r="F63" s="105"/>
      <c r="G63" s="109"/>
      <c r="H63" s="111"/>
      <c r="I63" s="321">
        <f>(G63+H63)*5</f>
        <v>0</v>
      </c>
      <c r="J63" s="44">
        <f>F63*95</f>
        <v>0</v>
      </c>
    </row>
    <row r="64" spans="1:10" ht="16" x14ac:dyDescent="0.15">
      <c r="A64" s="319" t="s">
        <v>52</v>
      </c>
      <c r="B64" s="320"/>
      <c r="C64" s="125"/>
      <c r="D64" s="123">
        <f t="shared" ref="D64:D66" si="10">C64*5</f>
        <v>0</v>
      </c>
      <c r="E64" s="123">
        <f t="shared" ref="E64:E69" si="11">C64*45</f>
        <v>0</v>
      </c>
      <c r="F64" s="105"/>
      <c r="G64" s="109"/>
      <c r="H64" s="111"/>
      <c r="I64" s="322">
        <f t="shared" ref="I64:I69" si="12">(G64+H64)*5</f>
        <v>0</v>
      </c>
      <c r="J64" s="107">
        <f t="shared" ref="J64:J69" si="13">F64*95</f>
        <v>0</v>
      </c>
    </row>
    <row r="65" spans="1:10" ht="16" x14ac:dyDescent="0.15">
      <c r="A65" s="319" t="s">
        <v>53</v>
      </c>
      <c r="B65" s="320"/>
      <c r="C65" s="125"/>
      <c r="D65" s="123">
        <f t="shared" si="10"/>
        <v>0</v>
      </c>
      <c r="E65" s="123">
        <f t="shared" si="11"/>
        <v>0</v>
      </c>
      <c r="F65" s="105"/>
      <c r="G65" s="109"/>
      <c r="H65" s="111"/>
      <c r="I65" s="322">
        <f t="shared" si="12"/>
        <v>0</v>
      </c>
      <c r="J65" s="107">
        <f t="shared" si="13"/>
        <v>0</v>
      </c>
    </row>
    <row r="66" spans="1:10" ht="16" x14ac:dyDescent="0.15">
      <c r="A66" s="319" t="s">
        <v>54</v>
      </c>
      <c r="B66" s="320"/>
      <c r="C66" s="125"/>
      <c r="D66" s="123">
        <f t="shared" si="10"/>
        <v>0</v>
      </c>
      <c r="E66" s="123">
        <f t="shared" si="11"/>
        <v>0</v>
      </c>
      <c r="F66" s="105"/>
      <c r="G66" s="109"/>
      <c r="H66" s="111"/>
      <c r="I66" s="322">
        <f t="shared" si="12"/>
        <v>0</v>
      </c>
      <c r="J66" s="107">
        <f t="shared" si="13"/>
        <v>0</v>
      </c>
    </row>
    <row r="67" spans="1:10" ht="17" thickBot="1" x14ac:dyDescent="0.2">
      <c r="A67" s="319" t="s">
        <v>55</v>
      </c>
      <c r="B67" s="320"/>
      <c r="C67" s="126"/>
      <c r="D67" s="124">
        <f>C67*5</f>
        <v>0</v>
      </c>
      <c r="E67" s="124">
        <f t="shared" si="11"/>
        <v>0</v>
      </c>
      <c r="F67" s="105"/>
      <c r="G67" s="109"/>
      <c r="H67" s="111"/>
      <c r="I67" s="323">
        <f t="shared" si="12"/>
        <v>0</v>
      </c>
      <c r="J67" s="108">
        <f t="shared" si="13"/>
        <v>0</v>
      </c>
    </row>
    <row r="68" spans="1:10" ht="17" thickBot="1" x14ac:dyDescent="0.2">
      <c r="A68" s="319" t="s">
        <v>56</v>
      </c>
      <c r="B68" s="320"/>
      <c r="C68" s="314"/>
      <c r="D68" s="124">
        <f t="shared" ref="D68:D69" si="14">C68*5</f>
        <v>0</v>
      </c>
      <c r="E68" s="124">
        <f t="shared" si="11"/>
        <v>0</v>
      </c>
      <c r="F68" s="105"/>
      <c r="G68" s="109"/>
      <c r="H68" s="111"/>
      <c r="I68" s="323">
        <f t="shared" si="12"/>
        <v>0</v>
      </c>
      <c r="J68" s="108">
        <f t="shared" si="13"/>
        <v>0</v>
      </c>
    </row>
    <row r="69" spans="1:10" ht="17" thickBot="1" x14ac:dyDescent="0.2">
      <c r="A69" s="319" t="s">
        <v>57</v>
      </c>
      <c r="B69" s="320"/>
      <c r="C69" s="328"/>
      <c r="D69" s="124">
        <f t="shared" si="14"/>
        <v>0</v>
      </c>
      <c r="E69" s="124">
        <f t="shared" si="11"/>
        <v>0</v>
      </c>
      <c r="F69" s="106"/>
      <c r="G69" s="110"/>
      <c r="H69" s="112"/>
      <c r="I69" s="323">
        <f t="shared" si="12"/>
        <v>0</v>
      </c>
      <c r="J69" s="108">
        <f t="shared" si="13"/>
        <v>0</v>
      </c>
    </row>
    <row r="70" spans="1:10" ht="17" thickBot="1" x14ac:dyDescent="0.2">
      <c r="A70" s="271" t="s">
        <v>58</v>
      </c>
      <c r="B70" s="272"/>
      <c r="C70" s="273"/>
      <c r="D70" s="142">
        <f>SUM(D63:D69)</f>
        <v>0</v>
      </c>
      <c r="E70" s="145">
        <f>SUM(E63:E69)</f>
        <v>0</v>
      </c>
      <c r="F70" s="324" t="s">
        <v>81</v>
      </c>
      <c r="G70" s="325"/>
      <c r="H70" s="326"/>
      <c r="I70" s="142">
        <f>SUM(I63:I69)</f>
        <v>0</v>
      </c>
      <c r="J70" s="145">
        <f>SUM(J63:J69)</f>
        <v>0</v>
      </c>
    </row>
    <row r="71" spans="1:10" ht="16" x14ac:dyDescent="0.15">
      <c r="A71" s="99"/>
      <c r="B71" s="99"/>
      <c r="C71" s="100"/>
      <c r="D71" s="101"/>
      <c r="E71" s="101"/>
      <c r="F71" s="100"/>
      <c r="G71" s="102"/>
      <c r="H71" s="102"/>
      <c r="I71" s="101"/>
      <c r="J71" s="101"/>
    </row>
    <row r="72" spans="1:10" ht="19" thickBot="1" x14ac:dyDescent="0.2">
      <c r="A72" s="214" t="s">
        <v>82</v>
      </c>
      <c r="B72" s="215"/>
      <c r="C72" s="215"/>
      <c r="D72" s="215"/>
      <c r="E72" s="215"/>
      <c r="F72" s="215"/>
      <c r="G72" s="215"/>
      <c r="H72" s="215"/>
      <c r="I72" s="215"/>
      <c r="J72" s="215"/>
    </row>
    <row r="73" spans="1:10" ht="17" thickBot="1" x14ac:dyDescent="0.2">
      <c r="A73" s="216" t="s">
        <v>16</v>
      </c>
      <c r="B73" s="217"/>
      <c r="C73" s="220" t="s">
        <v>83</v>
      </c>
      <c r="D73" s="221"/>
      <c r="E73" s="221"/>
      <c r="F73" s="221"/>
      <c r="G73" s="222"/>
      <c r="H73" s="260"/>
      <c r="I73" s="260"/>
      <c r="J73" s="260"/>
    </row>
    <row r="74" spans="1:10" ht="18" thickBot="1" x14ac:dyDescent="0.2">
      <c r="A74" s="218"/>
      <c r="B74" s="219"/>
      <c r="C74" s="42" t="s">
        <v>61</v>
      </c>
      <c r="D74" s="42" t="s">
        <v>46</v>
      </c>
      <c r="E74" s="43" t="s">
        <v>50</v>
      </c>
      <c r="F74" s="116" t="s">
        <v>47</v>
      </c>
      <c r="G74" s="115" t="s">
        <v>48</v>
      </c>
      <c r="H74" s="159"/>
      <c r="I74" s="159"/>
      <c r="J74" s="159"/>
    </row>
    <row r="75" spans="1:10" ht="16" x14ac:dyDescent="0.15">
      <c r="A75" s="267" t="s">
        <v>62</v>
      </c>
      <c r="B75" s="268"/>
      <c r="C75" s="36"/>
      <c r="D75" s="37"/>
      <c r="E75" s="38"/>
      <c r="F75" s="45">
        <f>(D75+E75)*5</f>
        <v>0</v>
      </c>
      <c r="G75" s="44">
        <f>C75*130</f>
        <v>0</v>
      </c>
      <c r="H75" s="159"/>
      <c r="I75" s="159"/>
      <c r="J75" s="159"/>
    </row>
    <row r="76" spans="1:10" ht="16" x14ac:dyDescent="0.15">
      <c r="A76" s="210" t="s">
        <v>63</v>
      </c>
      <c r="B76" s="211"/>
      <c r="C76" s="105"/>
      <c r="D76" s="149"/>
      <c r="E76" s="149"/>
      <c r="F76" s="113">
        <f t="shared" ref="F76:F79" si="15">(D76+E76)*5</f>
        <v>0</v>
      </c>
      <c r="G76" s="107">
        <f t="shared" ref="G76:G79" si="16">C76*130</f>
        <v>0</v>
      </c>
      <c r="H76" s="159"/>
      <c r="I76" s="159"/>
      <c r="J76" s="159"/>
    </row>
    <row r="77" spans="1:10" ht="16" x14ac:dyDescent="0.15">
      <c r="A77" s="210" t="s">
        <v>64</v>
      </c>
      <c r="B77" s="211"/>
      <c r="C77" s="105"/>
      <c r="D77" s="149"/>
      <c r="E77" s="149"/>
      <c r="F77" s="113">
        <f t="shared" si="15"/>
        <v>0</v>
      </c>
      <c r="G77" s="107">
        <f t="shared" si="16"/>
        <v>0</v>
      </c>
      <c r="H77" s="159"/>
      <c r="I77" s="159"/>
      <c r="J77" s="159"/>
    </row>
    <row r="78" spans="1:10" ht="16" x14ac:dyDescent="0.15">
      <c r="A78" s="210" t="s">
        <v>65</v>
      </c>
      <c r="B78" s="211"/>
      <c r="C78" s="105"/>
      <c r="D78" s="149"/>
      <c r="E78" s="149"/>
      <c r="F78" s="113">
        <f t="shared" si="15"/>
        <v>0</v>
      </c>
      <c r="G78" s="107">
        <f t="shared" si="16"/>
        <v>0</v>
      </c>
      <c r="H78" s="159"/>
      <c r="I78" s="159"/>
      <c r="J78" s="159"/>
    </row>
    <row r="79" spans="1:10" ht="17" thickBot="1" x14ac:dyDescent="0.2">
      <c r="A79" s="269" t="s">
        <v>57</v>
      </c>
      <c r="B79" s="270"/>
      <c r="C79" s="106"/>
      <c r="D79" s="150"/>
      <c r="E79" s="150"/>
      <c r="F79" s="114">
        <f t="shared" si="15"/>
        <v>0</v>
      </c>
      <c r="G79" s="108">
        <f t="shared" si="16"/>
        <v>0</v>
      </c>
      <c r="H79" s="159"/>
      <c r="I79" s="159"/>
      <c r="J79" s="159"/>
    </row>
    <row r="80" spans="1:10" ht="17" thickBot="1" x14ac:dyDescent="0.2">
      <c r="A80" s="248" t="s">
        <v>81</v>
      </c>
      <c r="B80" s="249"/>
      <c r="C80" s="249"/>
      <c r="D80" s="249"/>
      <c r="E80" s="250"/>
      <c r="F80" s="141">
        <f>SUM(F75:F79)</f>
        <v>0</v>
      </c>
      <c r="G80" s="146">
        <f>SUM(G75:G79)</f>
        <v>0</v>
      </c>
      <c r="H80" s="11"/>
      <c r="I80" s="11"/>
      <c r="J80" s="11"/>
    </row>
    <row r="81" spans="1:10" ht="16" x14ac:dyDescent="0.15">
      <c r="A81" s="99"/>
      <c r="B81" s="99"/>
      <c r="C81" s="100"/>
      <c r="D81" s="101"/>
      <c r="E81" s="101"/>
      <c r="F81" s="100"/>
      <c r="G81" s="102"/>
      <c r="H81" s="102"/>
      <c r="I81" s="101"/>
      <c r="J81" s="101"/>
    </row>
    <row r="82" spans="1:10" ht="19" thickBot="1" x14ac:dyDescent="0.2">
      <c r="A82" s="214" t="s">
        <v>84</v>
      </c>
      <c r="B82" s="215"/>
      <c r="C82" s="215"/>
      <c r="D82" s="215"/>
      <c r="E82" s="215"/>
      <c r="F82" s="215"/>
      <c r="G82" s="215"/>
      <c r="H82" s="215"/>
      <c r="I82" s="215"/>
      <c r="J82" s="215"/>
    </row>
    <row r="83" spans="1:10" ht="17" customHeight="1" thickBot="1" x14ac:dyDescent="0.2">
      <c r="A83" s="216" t="s">
        <v>16</v>
      </c>
      <c r="B83" s="217"/>
      <c r="C83" s="220" t="s">
        <v>85</v>
      </c>
      <c r="D83" s="221"/>
      <c r="E83" s="221"/>
      <c r="F83" s="221"/>
      <c r="G83" s="222"/>
      <c r="I83" s="223" t="s">
        <v>86</v>
      </c>
      <c r="J83" s="223" t="s">
        <v>87</v>
      </c>
    </row>
    <row r="84" spans="1:10" ht="18" thickBot="1" x14ac:dyDescent="0.2">
      <c r="A84" s="218"/>
      <c r="B84" s="219"/>
      <c r="C84" s="42" t="s">
        <v>88</v>
      </c>
      <c r="D84" s="42" t="s">
        <v>46</v>
      </c>
      <c r="E84" s="43" t="s">
        <v>50</v>
      </c>
      <c r="F84" s="116" t="s">
        <v>47</v>
      </c>
      <c r="G84" s="115" t="s">
        <v>48</v>
      </c>
      <c r="I84" s="224"/>
      <c r="J84" s="224"/>
    </row>
    <row r="85" spans="1:10" ht="17" thickBot="1" x14ac:dyDescent="0.2">
      <c r="A85" s="267" t="s">
        <v>62</v>
      </c>
      <c r="B85" s="268"/>
      <c r="C85" s="36"/>
      <c r="D85" s="37"/>
      <c r="E85" s="127"/>
      <c r="F85" s="45">
        <f>(D85+E85)*5</f>
        <v>0</v>
      </c>
      <c r="G85" s="44">
        <f>C85*175</f>
        <v>0</v>
      </c>
      <c r="I85" s="139">
        <f>F90+F80+I70+D70+F47+F39+F29+D19+I19</f>
        <v>0</v>
      </c>
      <c r="J85" s="148">
        <f>G90+G80+E70+J70+G47+G39+G29+E19+J19</f>
        <v>0</v>
      </c>
    </row>
    <row r="86" spans="1:10" ht="16" x14ac:dyDescent="0.15">
      <c r="A86" s="212" t="s">
        <v>63</v>
      </c>
      <c r="B86" s="213"/>
      <c r="C86" s="105"/>
      <c r="D86" s="149"/>
      <c r="E86" s="153"/>
      <c r="F86" s="113">
        <f t="shared" ref="F86:F89" si="17">(D86+E86)*5</f>
        <v>0</v>
      </c>
      <c r="G86" s="107">
        <f t="shared" ref="G86:G88" si="18">C86*175</f>
        <v>0</v>
      </c>
      <c r="H86" s="102"/>
      <c r="I86" s="101"/>
      <c r="J86" s="101"/>
    </row>
    <row r="87" spans="1:10" ht="16" x14ac:dyDescent="0.15">
      <c r="A87" s="212" t="s">
        <v>64</v>
      </c>
      <c r="B87" s="213"/>
      <c r="C87" s="105"/>
      <c r="D87" s="149"/>
      <c r="E87" s="153"/>
      <c r="F87" s="113">
        <f t="shared" si="17"/>
        <v>0</v>
      </c>
      <c r="G87" s="107">
        <f t="shared" si="18"/>
        <v>0</v>
      </c>
      <c r="H87" s="102"/>
      <c r="I87" s="101"/>
      <c r="J87" s="101"/>
    </row>
    <row r="88" spans="1:10" ht="16" x14ac:dyDescent="0.15">
      <c r="A88" s="212" t="s">
        <v>65</v>
      </c>
      <c r="B88" s="213"/>
      <c r="C88" s="105"/>
      <c r="D88" s="149"/>
      <c r="E88" s="153"/>
      <c r="F88" s="113">
        <f t="shared" si="17"/>
        <v>0</v>
      </c>
      <c r="G88" s="107">
        <f t="shared" si="18"/>
        <v>0</v>
      </c>
      <c r="H88" s="102"/>
      <c r="I88" s="101"/>
      <c r="J88" s="101"/>
    </row>
    <row r="89" spans="1:10" ht="17" thickBot="1" x14ac:dyDescent="0.2">
      <c r="A89" s="240" t="s">
        <v>57</v>
      </c>
      <c r="B89" s="241"/>
      <c r="C89" s="106"/>
      <c r="D89" s="150"/>
      <c r="E89" s="154"/>
      <c r="F89" s="114">
        <f t="shared" si="17"/>
        <v>0</v>
      </c>
      <c r="G89" s="108">
        <f>C89*175</f>
        <v>0</v>
      </c>
      <c r="H89" s="102"/>
      <c r="I89" s="101"/>
      <c r="J89" s="101"/>
    </row>
    <row r="90" spans="1:10" ht="17" thickBot="1" x14ac:dyDescent="0.25">
      <c r="A90" s="229" t="s">
        <v>81</v>
      </c>
      <c r="B90" s="230"/>
      <c r="C90" s="230"/>
      <c r="D90" s="230"/>
      <c r="E90" s="231"/>
      <c r="F90" s="140">
        <f>SUM(F85:F89)</f>
        <v>0</v>
      </c>
      <c r="G90" s="147">
        <f>SUM(G85:G89)</f>
        <v>0</v>
      </c>
      <c r="H90" s="25"/>
      <c r="I90" s="233"/>
      <c r="J90" s="233"/>
    </row>
    <row r="91" spans="1:10" ht="16" x14ac:dyDescent="0.2">
      <c r="A91" s="225"/>
      <c r="B91" s="225"/>
      <c r="C91" s="225"/>
      <c r="D91" s="225"/>
      <c r="E91" s="225"/>
      <c r="F91" s="225"/>
      <c r="G91" s="225"/>
      <c r="H91" s="225"/>
      <c r="I91" s="233"/>
      <c r="J91" s="233"/>
    </row>
    <row r="92" spans="1:10" ht="16" x14ac:dyDescent="0.2">
      <c r="A92" s="225"/>
      <c r="B92" s="225"/>
      <c r="C92" s="225"/>
      <c r="D92" s="225"/>
      <c r="E92" s="225"/>
      <c r="F92" s="225"/>
      <c r="G92" s="225"/>
      <c r="H92" s="225"/>
      <c r="I92" s="233"/>
      <c r="J92" s="233"/>
    </row>
    <row r="93" spans="1:10" ht="14" thickBot="1" x14ac:dyDescent="0.2">
      <c r="A93" s="2"/>
      <c r="B93" s="2"/>
      <c r="C93" s="2"/>
      <c r="D93" s="2"/>
      <c r="E93" s="2"/>
      <c r="F93" s="2"/>
    </row>
    <row r="94" spans="1:10" ht="18" x14ac:dyDescent="0.15">
      <c r="A94" s="182" t="s">
        <v>36</v>
      </c>
      <c r="B94" s="183"/>
      <c r="C94" s="183"/>
      <c r="D94" s="183"/>
      <c r="E94" s="183"/>
      <c r="F94" s="183"/>
      <c r="G94" s="183"/>
      <c r="H94" s="183"/>
      <c r="I94" s="183"/>
      <c r="J94" s="183"/>
    </row>
    <row r="96" spans="1:10" ht="16" x14ac:dyDescent="0.2">
      <c r="A96" s="225" t="s">
        <v>89</v>
      </c>
      <c r="B96" s="225"/>
      <c r="C96" s="225"/>
      <c r="D96" s="225"/>
      <c r="E96" s="225"/>
      <c r="F96" s="225"/>
      <c r="G96" s="225"/>
      <c r="H96" s="225"/>
      <c r="I96" s="234">
        <f>I85</f>
        <v>0</v>
      </c>
      <c r="J96" s="234"/>
    </row>
    <row r="97" spans="1:10" ht="16" x14ac:dyDescent="0.2">
      <c r="A97" s="225" t="s">
        <v>90</v>
      </c>
      <c r="B97" s="225"/>
      <c r="C97" s="225"/>
      <c r="D97" s="225"/>
      <c r="E97" s="225"/>
      <c r="F97" s="225"/>
      <c r="G97" s="225"/>
      <c r="H97" s="225"/>
      <c r="I97" s="232">
        <f>J85</f>
        <v>0</v>
      </c>
      <c r="J97" s="232"/>
    </row>
    <row r="98" spans="1:10" ht="16" x14ac:dyDescent="0.2">
      <c r="A98" s="225" t="s">
        <v>91</v>
      </c>
      <c r="B98" s="225"/>
      <c r="C98" s="225"/>
      <c r="D98" s="225"/>
      <c r="E98" s="225"/>
      <c r="F98" s="225"/>
      <c r="G98" s="225"/>
      <c r="H98" s="225"/>
      <c r="I98" s="226">
        <f>I34</f>
        <v>0</v>
      </c>
      <c r="J98" s="226"/>
    </row>
    <row r="99" spans="1:10" ht="14" customHeight="1" x14ac:dyDescent="0.15">
      <c r="A99" s="2"/>
      <c r="B99" s="2"/>
      <c r="C99" s="2"/>
      <c r="D99" s="2"/>
      <c r="E99" s="2"/>
      <c r="F99" s="2"/>
    </row>
    <row r="100" spans="1:10" ht="20" x14ac:dyDescent="0.2">
      <c r="A100" s="227" t="s">
        <v>92</v>
      </c>
      <c r="B100" s="227"/>
      <c r="C100" s="227"/>
      <c r="D100" s="227"/>
      <c r="E100" s="227"/>
      <c r="F100" s="227"/>
      <c r="G100" s="227"/>
      <c r="H100" s="227"/>
      <c r="I100" s="228">
        <f>I96+I97+I98</f>
        <v>0</v>
      </c>
      <c r="J100" s="228"/>
    </row>
    <row r="101" spans="1:10" x14ac:dyDescent="0.15">
      <c r="A101" s="2"/>
      <c r="B101" s="2"/>
      <c r="C101" s="2"/>
      <c r="D101" s="2"/>
      <c r="E101" s="2"/>
      <c r="F101" s="2"/>
    </row>
    <row r="104" spans="1:10" ht="14" thickBot="1" x14ac:dyDescent="0.2"/>
    <row r="105" spans="1:10" x14ac:dyDescent="0.15">
      <c r="A105" s="276" t="s">
        <v>93</v>
      </c>
      <c r="B105" s="277"/>
      <c r="C105" s="277"/>
      <c r="D105" s="277"/>
      <c r="E105" s="277"/>
      <c r="F105" s="277"/>
      <c r="G105" s="277"/>
      <c r="H105" s="277"/>
      <c r="I105" s="277"/>
      <c r="J105" s="278"/>
    </row>
    <row r="106" spans="1:10" x14ac:dyDescent="0.15">
      <c r="A106" s="279"/>
      <c r="B106" s="280"/>
      <c r="C106" s="280"/>
      <c r="D106" s="280"/>
      <c r="E106" s="280"/>
      <c r="F106" s="280"/>
      <c r="G106" s="280"/>
      <c r="H106" s="280"/>
      <c r="I106" s="280"/>
      <c r="J106" s="281"/>
    </row>
    <row r="107" spans="1:10" ht="14" thickBot="1" x14ac:dyDescent="0.2">
      <c r="A107" s="282"/>
      <c r="B107" s="283"/>
      <c r="C107" s="283"/>
      <c r="D107" s="283"/>
      <c r="E107" s="283"/>
      <c r="F107" s="283"/>
      <c r="G107" s="283"/>
      <c r="H107" s="283"/>
      <c r="I107" s="283"/>
      <c r="J107" s="284"/>
    </row>
    <row r="108" spans="1:10" x14ac:dyDescent="0.15">
      <c r="A108" s="285" t="s">
        <v>10</v>
      </c>
      <c r="B108" s="286"/>
      <c r="C108" s="286"/>
      <c r="D108" s="286"/>
      <c r="E108" s="286"/>
      <c r="F108" s="286"/>
      <c r="G108" s="286"/>
      <c r="H108" s="286"/>
      <c r="I108" s="286"/>
      <c r="J108" s="287"/>
    </row>
    <row r="109" spans="1:10" ht="29" customHeight="1" thickBot="1" x14ac:dyDescent="0.2">
      <c r="A109" s="288"/>
      <c r="B109" s="289"/>
      <c r="C109" s="289"/>
      <c r="D109" s="289"/>
      <c r="E109" s="289"/>
      <c r="F109" s="289"/>
      <c r="G109" s="289"/>
      <c r="H109" s="289"/>
      <c r="I109" s="289"/>
      <c r="J109" s="290"/>
    </row>
    <row r="110" spans="1:10" ht="14" thickBot="1" x14ac:dyDescent="0.2"/>
    <row r="111" spans="1:10" ht="13" customHeight="1" x14ac:dyDescent="0.15">
      <c r="A111" s="187" t="s">
        <v>11</v>
      </c>
      <c r="B111" s="188"/>
      <c r="C111" s="188"/>
      <c r="D111" s="188"/>
      <c r="E111" s="188"/>
      <c r="F111" s="188"/>
      <c r="G111" s="188"/>
      <c r="H111" s="188"/>
      <c r="I111" s="188"/>
      <c r="J111" s="189"/>
    </row>
    <row r="112" spans="1:10" ht="13" customHeight="1" x14ac:dyDescent="0.15">
      <c r="A112" s="190"/>
      <c r="B112" s="191"/>
      <c r="C112" s="191"/>
      <c r="D112" s="191"/>
      <c r="E112" s="191"/>
      <c r="F112" s="191"/>
      <c r="G112" s="191"/>
      <c r="H112" s="191"/>
      <c r="I112" s="191"/>
      <c r="J112" s="192"/>
    </row>
    <row r="113" spans="1:10" ht="13" customHeight="1" x14ac:dyDescent="0.15">
      <c r="A113" s="190"/>
      <c r="B113" s="191"/>
      <c r="C113" s="191"/>
      <c r="D113" s="191"/>
      <c r="E113" s="191"/>
      <c r="F113" s="191"/>
      <c r="G113" s="191"/>
      <c r="H113" s="191"/>
      <c r="I113" s="191"/>
      <c r="J113" s="192"/>
    </row>
    <row r="114" spans="1:10" x14ac:dyDescent="0.15">
      <c r="A114" s="190"/>
      <c r="B114" s="191"/>
      <c r="C114" s="191"/>
      <c r="D114" s="191"/>
      <c r="E114" s="191"/>
      <c r="F114" s="191"/>
      <c r="G114" s="191"/>
      <c r="H114" s="191"/>
      <c r="I114" s="191"/>
      <c r="J114" s="192"/>
    </row>
    <row r="115" spans="1:10" x14ac:dyDescent="0.15">
      <c r="A115" s="190"/>
      <c r="B115" s="191"/>
      <c r="C115" s="191"/>
      <c r="D115" s="191"/>
      <c r="E115" s="191"/>
      <c r="F115" s="191"/>
      <c r="G115" s="191"/>
      <c r="H115" s="191"/>
      <c r="I115" s="191"/>
      <c r="J115" s="192"/>
    </row>
    <row r="116" spans="1:10" x14ac:dyDescent="0.15">
      <c r="A116" s="190"/>
      <c r="B116" s="191"/>
      <c r="C116" s="191"/>
      <c r="D116" s="191"/>
      <c r="E116" s="191"/>
      <c r="F116" s="191"/>
      <c r="G116" s="191"/>
      <c r="H116" s="191"/>
      <c r="I116" s="191"/>
      <c r="J116" s="192"/>
    </row>
    <row r="117" spans="1:10" ht="14" thickBot="1" x14ac:dyDescent="0.2">
      <c r="A117" s="193"/>
      <c r="B117" s="194"/>
      <c r="C117" s="194"/>
      <c r="D117" s="194"/>
      <c r="E117" s="194"/>
      <c r="F117" s="194"/>
      <c r="G117" s="194"/>
      <c r="H117" s="194"/>
      <c r="I117" s="194"/>
      <c r="J117" s="195"/>
    </row>
  </sheetData>
  <sheetProtection algorithmName="SHA-512" hashValue="/qU/hW9cCBE6Y11CpuDbk1UuD4uuKryWp0gDOI9rbqeCa9LYl1Mi+AzyZYqlRWKjQ2nhfb1DSqclD2CmtDBWFg==" saltValue="gtUdKf/72Bvrk3iUNBUQcg==" spinCount="100000" sheet="1" selectLockedCells="1"/>
  <mergeCells count="96">
    <mergeCell ref="A68:B68"/>
    <mergeCell ref="A69:B69"/>
    <mergeCell ref="A111:J117"/>
    <mergeCell ref="A13:B13"/>
    <mergeCell ref="A14:B14"/>
    <mergeCell ref="A15:B15"/>
    <mergeCell ref="A16:B16"/>
    <mergeCell ref="A17:B17"/>
    <mergeCell ref="A18:B18"/>
    <mergeCell ref="A92:H92"/>
    <mergeCell ref="I92:J92"/>
    <mergeCell ref="A105:J107"/>
    <mergeCell ref="A108:J109"/>
    <mergeCell ref="A19:B19"/>
    <mergeCell ref="A29:B29"/>
    <mergeCell ref="A39:B39"/>
    <mergeCell ref="A47:B47"/>
    <mergeCell ref="A61:B62"/>
    <mergeCell ref="A89:B89"/>
    <mergeCell ref="A63:B63"/>
    <mergeCell ref="A64:B64"/>
    <mergeCell ref="A65:B65"/>
    <mergeCell ref="A66:B66"/>
    <mergeCell ref="A67:B67"/>
    <mergeCell ref="A72:J72"/>
    <mergeCell ref="A73:B74"/>
    <mergeCell ref="C73:G73"/>
    <mergeCell ref="H73:J79"/>
    <mergeCell ref="A75:B75"/>
    <mergeCell ref="A79:B79"/>
    <mergeCell ref="A85:B85"/>
    <mergeCell ref="A80:E80"/>
    <mergeCell ref="A70:C70"/>
    <mergeCell ref="F70:H70"/>
    <mergeCell ref="A1:J1"/>
    <mergeCell ref="A2:J2"/>
    <mergeCell ref="B5:J5"/>
    <mergeCell ref="B6:J6"/>
    <mergeCell ref="A9:J9"/>
    <mergeCell ref="C22:G22"/>
    <mergeCell ref="A10:B11"/>
    <mergeCell ref="C10:E10"/>
    <mergeCell ref="F10:J10"/>
    <mergeCell ref="A21:J21"/>
    <mergeCell ref="A22:B23"/>
    <mergeCell ref="H22:J28"/>
    <mergeCell ref="A12:B12"/>
    <mergeCell ref="A24:B24"/>
    <mergeCell ref="A25:B25"/>
    <mergeCell ref="A26:B26"/>
    <mergeCell ref="A27:B27"/>
    <mergeCell ref="A28:B28"/>
    <mergeCell ref="A31:J31"/>
    <mergeCell ref="A32:B33"/>
    <mergeCell ref="C32:G32"/>
    <mergeCell ref="A34:B34"/>
    <mergeCell ref="A35:B35"/>
    <mergeCell ref="H32:J32"/>
    <mergeCell ref="I33:J33"/>
    <mergeCell ref="I34:J34"/>
    <mergeCell ref="A36:B36"/>
    <mergeCell ref="A37:B37"/>
    <mergeCell ref="A38:B38"/>
    <mergeCell ref="A42:B43"/>
    <mergeCell ref="A44:B44"/>
    <mergeCell ref="A41:J41"/>
    <mergeCell ref="C42:G42"/>
    <mergeCell ref="A60:J60"/>
    <mergeCell ref="A45:B45"/>
    <mergeCell ref="A46:B46"/>
    <mergeCell ref="C61:E61"/>
    <mergeCell ref="F61:J61"/>
    <mergeCell ref="A98:H98"/>
    <mergeCell ref="I98:J98"/>
    <mergeCell ref="A100:H100"/>
    <mergeCell ref="I100:J100"/>
    <mergeCell ref="A90:E90"/>
    <mergeCell ref="A97:H97"/>
    <mergeCell ref="I97:J97"/>
    <mergeCell ref="I90:J90"/>
    <mergeCell ref="A91:H91"/>
    <mergeCell ref="I91:J91"/>
    <mergeCell ref="A94:J94"/>
    <mergeCell ref="A96:H96"/>
    <mergeCell ref="I96:J96"/>
    <mergeCell ref="A88:B88"/>
    <mergeCell ref="A82:J82"/>
    <mergeCell ref="A83:B84"/>
    <mergeCell ref="C83:G83"/>
    <mergeCell ref="I83:I84"/>
    <mergeCell ref="J83:J84"/>
    <mergeCell ref="A76:B76"/>
    <mergeCell ref="A77:B77"/>
    <mergeCell ref="A78:B78"/>
    <mergeCell ref="A86:B86"/>
    <mergeCell ref="A87:B87"/>
  </mergeCells>
  <pageMargins left="0.7" right="0.7" top="0.75" bottom="0.75" header="0.3" footer="0.3"/>
  <pageSetup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8F6D-E829-5E4E-8B90-327BB34B9B93}">
  <dimension ref="A1:S83"/>
  <sheetViews>
    <sheetView zoomScale="150" zoomScaleNormal="150" workbookViewId="0">
      <selection activeCell="J23" sqref="J23:J24"/>
    </sheetView>
  </sheetViews>
  <sheetFormatPr baseColWidth="10" defaultColWidth="11.5" defaultRowHeight="13" x14ac:dyDescent="0.15"/>
  <cols>
    <col min="1" max="1" width="13.83203125" bestFit="1" customWidth="1"/>
    <col min="4" max="4" width="11.33203125" bestFit="1" customWidth="1"/>
    <col min="7" max="7" width="11.5" bestFit="1" customWidth="1"/>
    <col min="8" max="8" width="13.5" bestFit="1" customWidth="1"/>
    <col min="10" max="10" width="20.1640625" customWidth="1"/>
  </cols>
  <sheetData>
    <row r="1" spans="1:19" ht="18" x14ac:dyDescent="0.15">
      <c r="A1" s="263" t="s">
        <v>40</v>
      </c>
      <c r="B1" s="263"/>
      <c r="C1" s="263"/>
      <c r="D1" s="263"/>
      <c r="E1" s="263"/>
      <c r="F1" s="263"/>
      <c r="G1" s="263"/>
      <c r="H1" s="263"/>
      <c r="I1" s="263"/>
      <c r="J1" s="263"/>
      <c r="K1" s="3"/>
      <c r="L1" s="3"/>
      <c r="M1" s="3"/>
      <c r="N1" s="3"/>
      <c r="O1" s="3"/>
      <c r="P1" s="3"/>
      <c r="Q1" s="3"/>
      <c r="R1" s="3"/>
      <c r="S1" s="3"/>
    </row>
    <row r="2" spans="1:19" ht="16" x14ac:dyDescent="0.15">
      <c r="A2" s="264" t="s">
        <v>41</v>
      </c>
      <c r="B2" s="264"/>
      <c r="C2" s="264"/>
      <c r="D2" s="264"/>
      <c r="E2" s="264"/>
      <c r="F2" s="264"/>
      <c r="G2" s="264"/>
      <c r="H2" s="264"/>
      <c r="I2" s="264"/>
      <c r="J2" s="264"/>
      <c r="K2" s="4"/>
      <c r="L2" s="4"/>
      <c r="M2" s="4"/>
      <c r="N2" s="4"/>
      <c r="O2" s="4"/>
      <c r="P2" s="4"/>
      <c r="Q2" s="4"/>
      <c r="R2" s="4"/>
      <c r="S2" s="4"/>
    </row>
    <row r="5" spans="1:19" ht="16" x14ac:dyDescent="0.15">
      <c r="A5" s="13" t="s">
        <v>2</v>
      </c>
      <c r="B5" s="265" t="s">
        <v>3</v>
      </c>
      <c r="C5" s="265"/>
      <c r="D5" s="265"/>
      <c r="E5" s="265"/>
      <c r="F5" s="265"/>
      <c r="G5" s="265"/>
      <c r="H5" s="265"/>
      <c r="I5" s="265"/>
      <c r="J5" s="265"/>
      <c r="K5" s="6"/>
      <c r="L5" s="6"/>
      <c r="M5" s="6"/>
      <c r="N5" s="6"/>
      <c r="O5" s="6"/>
      <c r="P5" s="6"/>
      <c r="Q5" s="6"/>
      <c r="R5" s="6"/>
      <c r="S5" s="6"/>
    </row>
    <row r="6" spans="1:19" ht="16" x14ac:dyDescent="0.15">
      <c r="A6" s="13" t="s">
        <v>4</v>
      </c>
      <c r="B6" s="266"/>
      <c r="C6" s="266"/>
      <c r="D6" s="266"/>
      <c r="E6" s="266"/>
      <c r="F6" s="266"/>
      <c r="G6" s="266"/>
      <c r="H6" s="266"/>
      <c r="I6" s="266"/>
      <c r="J6" s="266"/>
      <c r="K6" s="7"/>
      <c r="L6" s="7"/>
      <c r="M6" s="7"/>
      <c r="N6" s="7"/>
      <c r="O6" s="7"/>
      <c r="P6" s="7"/>
      <c r="Q6" s="7"/>
      <c r="R6" s="7"/>
      <c r="S6" s="7"/>
    </row>
    <row r="8" spans="1:19" ht="14" thickBot="1" x14ac:dyDescent="0.2"/>
    <row r="9" spans="1:19" ht="19" thickBot="1" x14ac:dyDescent="0.2">
      <c r="A9" s="182" t="s">
        <v>94</v>
      </c>
      <c r="B9" s="183"/>
      <c r="C9" s="183"/>
      <c r="D9" s="183"/>
      <c r="E9" s="183"/>
      <c r="F9" s="183"/>
      <c r="G9" s="183"/>
      <c r="H9" s="183"/>
      <c r="I9" s="183"/>
      <c r="J9" s="183"/>
      <c r="K9" s="24"/>
      <c r="L9" s="24"/>
      <c r="M9" s="24"/>
      <c r="N9" s="24"/>
      <c r="O9" s="24"/>
      <c r="P9" s="24"/>
      <c r="Q9" s="24"/>
    </row>
    <row r="10" spans="1:19" ht="18" customHeight="1" thickBot="1" x14ac:dyDescent="0.2">
      <c r="A10" s="216" t="s">
        <v>16</v>
      </c>
      <c r="B10" s="217"/>
      <c r="C10" s="220" t="s">
        <v>44</v>
      </c>
      <c r="D10" s="221"/>
      <c r="E10" s="222"/>
      <c r="F10" s="220" t="s">
        <v>45</v>
      </c>
      <c r="G10" s="221"/>
      <c r="H10" s="221"/>
      <c r="I10" s="221"/>
      <c r="J10" s="222"/>
    </row>
    <row r="11" spans="1:19" ht="18" thickBot="1" x14ac:dyDescent="0.2">
      <c r="A11" s="218"/>
      <c r="B11" s="219"/>
      <c r="C11" s="42" t="s">
        <v>46</v>
      </c>
      <c r="D11" s="42" t="s">
        <v>47</v>
      </c>
      <c r="E11" s="42" t="s">
        <v>48</v>
      </c>
      <c r="F11" s="42" t="s">
        <v>49</v>
      </c>
      <c r="G11" s="42" t="s">
        <v>46</v>
      </c>
      <c r="H11" s="43" t="s">
        <v>50</v>
      </c>
      <c r="I11" s="43" t="s">
        <v>47</v>
      </c>
      <c r="J11" s="42" t="s">
        <v>48</v>
      </c>
    </row>
    <row r="12" spans="1:19" ht="17" thickBot="1" x14ac:dyDescent="0.2">
      <c r="A12" s="308" t="s">
        <v>95</v>
      </c>
      <c r="B12" s="309"/>
      <c r="C12" s="94"/>
      <c r="D12" s="93">
        <f>C12*5</f>
        <v>0</v>
      </c>
      <c r="E12" s="93">
        <f>C12*45</f>
        <v>0</v>
      </c>
      <c r="F12" s="94"/>
      <c r="G12" s="91"/>
      <c r="H12" s="92"/>
      <c r="I12" s="95">
        <f>(G12+H12)*5</f>
        <v>0</v>
      </c>
      <c r="J12" s="93">
        <f>F12*95</f>
        <v>0</v>
      </c>
    </row>
    <row r="13" spans="1:19" ht="17" thickBo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1:19" ht="17" thickBot="1" x14ac:dyDescent="0.2">
      <c r="A14" s="242" t="s">
        <v>16</v>
      </c>
      <c r="B14" s="243"/>
      <c r="C14" s="253" t="s">
        <v>96</v>
      </c>
      <c r="D14" s="254"/>
      <c r="E14" s="255"/>
      <c r="F14" s="305" t="s">
        <v>67</v>
      </c>
      <c r="G14" s="306"/>
      <c r="H14" s="306"/>
      <c r="I14" s="306"/>
      <c r="J14" s="307"/>
    </row>
    <row r="15" spans="1:19" ht="37" customHeight="1" thickBot="1" x14ac:dyDescent="0.2">
      <c r="A15" s="244"/>
      <c r="B15" s="245"/>
      <c r="C15" s="46" t="s">
        <v>70</v>
      </c>
      <c r="D15" s="310" t="s">
        <v>71</v>
      </c>
      <c r="E15" s="311"/>
      <c r="F15" s="42" t="s">
        <v>69</v>
      </c>
      <c r="G15" s="47" t="s">
        <v>46</v>
      </c>
      <c r="H15" s="43" t="s">
        <v>50</v>
      </c>
      <c r="I15" s="42" t="s">
        <v>47</v>
      </c>
      <c r="J15" s="47" t="s">
        <v>48</v>
      </c>
    </row>
    <row r="16" spans="1:19" ht="17" thickBot="1" x14ac:dyDescent="0.2">
      <c r="A16" s="271" t="s">
        <v>95</v>
      </c>
      <c r="B16" s="273"/>
      <c r="C16" s="89"/>
      <c r="D16" s="312">
        <f>C16*20</f>
        <v>0</v>
      </c>
      <c r="E16" s="313"/>
      <c r="F16" s="90"/>
      <c r="G16" s="91"/>
      <c r="H16" s="92"/>
      <c r="I16" s="93">
        <f>(G16+H16)*5</f>
        <v>0</v>
      </c>
      <c r="J16" s="93">
        <f>F16*175</f>
        <v>0</v>
      </c>
    </row>
    <row r="17" spans="1:10" ht="14" thickBot="1" x14ac:dyDescent="0.2"/>
    <row r="18" spans="1:10" ht="19" thickBot="1" x14ac:dyDescent="0.2">
      <c r="A18" s="182" t="s">
        <v>97</v>
      </c>
      <c r="B18" s="183"/>
      <c r="C18" s="183"/>
      <c r="D18" s="183"/>
      <c r="E18" s="183"/>
      <c r="F18" s="183"/>
      <c r="G18" s="183"/>
      <c r="H18" s="183"/>
      <c r="I18" s="183"/>
      <c r="J18" s="183"/>
    </row>
    <row r="19" spans="1:10" ht="17" thickBot="1" x14ac:dyDescent="0.2">
      <c r="A19" s="216" t="s">
        <v>16</v>
      </c>
      <c r="B19" s="217"/>
      <c r="C19" s="220" t="s">
        <v>79</v>
      </c>
      <c r="D19" s="221"/>
      <c r="E19" s="222"/>
      <c r="F19" s="220" t="s">
        <v>80</v>
      </c>
      <c r="G19" s="221"/>
      <c r="H19" s="221"/>
      <c r="I19" s="221"/>
      <c r="J19" s="222"/>
    </row>
    <row r="20" spans="1:10" ht="18" thickBot="1" x14ac:dyDescent="0.2">
      <c r="A20" s="218"/>
      <c r="B20" s="219"/>
      <c r="C20" s="42" t="s">
        <v>46</v>
      </c>
      <c r="D20" s="42" t="s">
        <v>47</v>
      </c>
      <c r="E20" s="42" t="s">
        <v>48</v>
      </c>
      <c r="F20" s="42" t="s">
        <v>49</v>
      </c>
      <c r="G20" s="42" t="s">
        <v>46</v>
      </c>
      <c r="H20" s="43" t="s">
        <v>50</v>
      </c>
      <c r="I20" s="43" t="s">
        <v>47</v>
      </c>
      <c r="J20" s="42" t="s">
        <v>48</v>
      </c>
    </row>
    <row r="21" spans="1:10" ht="17" thickBot="1" x14ac:dyDescent="0.2">
      <c r="A21" s="308" t="s">
        <v>95</v>
      </c>
      <c r="B21" s="309"/>
      <c r="C21" s="94"/>
      <c r="D21" s="93">
        <f>C21*5</f>
        <v>0</v>
      </c>
      <c r="E21" s="93">
        <f>C21*45</f>
        <v>0</v>
      </c>
      <c r="F21" s="94"/>
      <c r="G21" s="91"/>
      <c r="H21" s="92"/>
      <c r="I21" s="95">
        <f>(G21+H21)*5</f>
        <v>0</v>
      </c>
      <c r="J21" s="93">
        <f>F21*95</f>
        <v>0</v>
      </c>
    </row>
    <row r="22" spans="1:10" ht="17" thickBo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</row>
    <row r="23" spans="1:10" ht="16" x14ac:dyDescent="0.15">
      <c r="A23" s="242" t="s">
        <v>16</v>
      </c>
      <c r="B23" s="243"/>
      <c r="C23" s="305" t="s">
        <v>85</v>
      </c>
      <c r="D23" s="306"/>
      <c r="E23" s="306"/>
      <c r="F23" s="306"/>
      <c r="G23" s="307"/>
      <c r="I23" s="223" t="s">
        <v>86</v>
      </c>
      <c r="J23" s="303" t="s">
        <v>87</v>
      </c>
    </row>
    <row r="24" spans="1:10" ht="17" x14ac:dyDescent="0.15">
      <c r="A24" s="244"/>
      <c r="B24" s="245"/>
      <c r="C24" s="42" t="s">
        <v>69</v>
      </c>
      <c r="D24" s="47" t="s">
        <v>46</v>
      </c>
      <c r="E24" s="43" t="s">
        <v>50</v>
      </c>
      <c r="F24" s="42" t="s">
        <v>47</v>
      </c>
      <c r="G24" s="47" t="s">
        <v>48</v>
      </c>
      <c r="I24" s="224"/>
      <c r="J24" s="304"/>
    </row>
    <row r="25" spans="1:10" ht="17" thickBot="1" x14ac:dyDescent="0.2">
      <c r="A25" s="271" t="s">
        <v>95</v>
      </c>
      <c r="B25" s="273"/>
      <c r="C25" s="96"/>
      <c r="D25" s="91"/>
      <c r="E25" s="92"/>
      <c r="F25" s="93">
        <f>(D25+E25)*5</f>
        <v>0</v>
      </c>
      <c r="G25" s="93">
        <f>C25*175</f>
        <v>0</v>
      </c>
      <c r="I25" s="48">
        <f>D12+I12+I16+D21+I21+F25</f>
        <v>0</v>
      </c>
      <c r="J25" s="48">
        <f>E12+J12+J16+E21+J21+G25</f>
        <v>0</v>
      </c>
    </row>
    <row r="26" spans="1:10" ht="14" thickBot="1" x14ac:dyDescent="0.2"/>
    <row r="27" spans="1:10" ht="19" thickBot="1" x14ac:dyDescent="0.2">
      <c r="A27" s="182" t="s">
        <v>98</v>
      </c>
      <c r="B27" s="183"/>
      <c r="C27" s="183"/>
      <c r="D27" s="183"/>
      <c r="E27" s="183"/>
      <c r="F27" s="183"/>
      <c r="G27" s="183"/>
      <c r="H27" s="183"/>
      <c r="I27" s="183"/>
      <c r="J27" s="183"/>
    </row>
    <row r="28" spans="1:10" ht="17" thickBot="1" x14ac:dyDescent="0.2">
      <c r="A28" s="242" t="s">
        <v>16</v>
      </c>
      <c r="B28" s="243"/>
      <c r="C28" s="248" t="s">
        <v>73</v>
      </c>
      <c r="D28" s="249"/>
      <c r="E28" s="249"/>
      <c r="F28" s="249"/>
      <c r="G28" s="250"/>
      <c r="I28" s="303" t="s">
        <v>86</v>
      </c>
      <c r="J28" s="303" t="s">
        <v>87</v>
      </c>
    </row>
    <row r="29" spans="1:10" ht="17" thickBot="1" x14ac:dyDescent="0.2">
      <c r="A29" s="244"/>
      <c r="B29" s="245"/>
      <c r="C29" s="50" t="s">
        <v>74</v>
      </c>
      <c r="D29" s="50" t="s">
        <v>46</v>
      </c>
      <c r="E29" s="50" t="s">
        <v>50</v>
      </c>
      <c r="F29" s="50" t="s">
        <v>47</v>
      </c>
      <c r="G29" s="50" t="s">
        <v>48</v>
      </c>
      <c r="I29" s="304"/>
      <c r="J29" s="304"/>
    </row>
    <row r="30" spans="1:10" ht="17" thickBot="1" x14ac:dyDescent="0.2">
      <c r="A30" s="248" t="s">
        <v>99</v>
      </c>
      <c r="B30" s="250"/>
      <c r="C30" s="26"/>
      <c r="D30" s="27"/>
      <c r="E30" s="27"/>
      <c r="F30" s="51">
        <f>(D30+E30)*5</f>
        <v>0</v>
      </c>
      <c r="G30" s="52">
        <f>C30*205</f>
        <v>0</v>
      </c>
      <c r="I30" s="49">
        <f>F30</f>
        <v>0</v>
      </c>
      <c r="J30" s="49">
        <f>G30</f>
        <v>0</v>
      </c>
    </row>
    <row r="31" spans="1:10" ht="14" thickBot="1" x14ac:dyDescent="0.2"/>
    <row r="32" spans="1:10" ht="17" thickBot="1" x14ac:dyDescent="0.2">
      <c r="A32" s="242" t="s">
        <v>16</v>
      </c>
      <c r="B32" s="243"/>
      <c r="C32" s="248" t="s">
        <v>100</v>
      </c>
      <c r="D32" s="249"/>
      <c r="E32" s="249"/>
      <c r="F32" s="249"/>
      <c r="G32" s="250"/>
      <c r="I32" s="303" t="s">
        <v>86</v>
      </c>
      <c r="J32" s="303" t="s">
        <v>87</v>
      </c>
    </row>
    <row r="33" spans="1:10" ht="17" thickBot="1" x14ac:dyDescent="0.2">
      <c r="A33" s="244"/>
      <c r="B33" s="245"/>
      <c r="C33" s="50" t="s">
        <v>101</v>
      </c>
      <c r="D33" s="50" t="s">
        <v>46</v>
      </c>
      <c r="E33" s="50" t="s">
        <v>50</v>
      </c>
      <c r="F33" s="50" t="s">
        <v>47</v>
      </c>
      <c r="G33" s="50" t="s">
        <v>48</v>
      </c>
      <c r="I33" s="304"/>
      <c r="J33" s="304"/>
    </row>
    <row r="34" spans="1:10" ht="17" thickBot="1" x14ac:dyDescent="0.2">
      <c r="A34" s="248" t="s">
        <v>102</v>
      </c>
      <c r="B34" s="250"/>
      <c r="C34" s="26"/>
      <c r="D34" s="27"/>
      <c r="E34" s="27"/>
      <c r="F34" s="51">
        <f>(D34+E34)*5</f>
        <v>0</v>
      </c>
      <c r="G34" s="52">
        <f>C34*205</f>
        <v>0</v>
      </c>
      <c r="I34" s="49">
        <f>F34</f>
        <v>0</v>
      </c>
      <c r="J34" s="49">
        <f>G34</f>
        <v>0</v>
      </c>
    </row>
    <row r="35" spans="1:10" ht="14" thickBot="1" x14ac:dyDescent="0.2"/>
    <row r="36" spans="1:10" ht="19" thickBot="1" x14ac:dyDescent="0.2">
      <c r="A36" s="182" t="s">
        <v>103</v>
      </c>
      <c r="B36" s="183"/>
      <c r="C36" s="183"/>
      <c r="D36" s="183"/>
      <c r="E36" s="183"/>
      <c r="F36" s="183"/>
      <c r="G36" s="183"/>
      <c r="H36" s="183"/>
      <c r="I36" s="183"/>
      <c r="J36" s="297"/>
    </row>
    <row r="37" spans="1:10" ht="16" x14ac:dyDescent="0.15">
      <c r="A37" s="242" t="s">
        <v>16</v>
      </c>
      <c r="B37" s="243"/>
      <c r="C37" s="300" t="s">
        <v>104</v>
      </c>
      <c r="D37" s="301"/>
      <c r="E37" s="302"/>
      <c r="F37" s="300" t="s">
        <v>26</v>
      </c>
      <c r="G37" s="301"/>
      <c r="H37" s="301"/>
      <c r="I37" s="301"/>
      <c r="J37" s="302"/>
    </row>
    <row r="38" spans="1:10" ht="18" thickBot="1" x14ac:dyDescent="0.2">
      <c r="A38" s="244"/>
      <c r="B38" s="245"/>
      <c r="C38" s="53" t="s">
        <v>46</v>
      </c>
      <c r="D38" s="54" t="s">
        <v>105</v>
      </c>
      <c r="E38" s="55" t="s">
        <v>48</v>
      </c>
      <c r="F38" s="56" t="s">
        <v>49</v>
      </c>
      <c r="G38" s="57" t="s">
        <v>46</v>
      </c>
      <c r="H38" s="58" t="s">
        <v>106</v>
      </c>
      <c r="I38" s="59" t="s">
        <v>105</v>
      </c>
      <c r="J38" s="55" t="s">
        <v>48</v>
      </c>
    </row>
    <row r="39" spans="1:10" ht="17" thickBot="1" x14ac:dyDescent="0.2">
      <c r="A39" s="298" t="s">
        <v>30</v>
      </c>
      <c r="B39" s="299"/>
      <c r="C39" s="28"/>
      <c r="D39" s="60">
        <f>C39*5</f>
        <v>0</v>
      </c>
      <c r="E39" s="61">
        <f>C39*45</f>
        <v>0</v>
      </c>
      <c r="F39" s="30"/>
      <c r="G39" s="31"/>
      <c r="H39" s="31"/>
      <c r="I39" s="60">
        <f>(G39+H39)*5</f>
        <v>0</v>
      </c>
      <c r="J39" s="61">
        <f>F39*95</f>
        <v>0</v>
      </c>
    </row>
    <row r="40" spans="1:10" ht="17" thickBot="1" x14ac:dyDescent="0.2">
      <c r="A40" s="292" t="s">
        <v>31</v>
      </c>
      <c r="B40" s="293"/>
      <c r="C40" s="28"/>
      <c r="D40" s="60">
        <f t="shared" ref="D40:D43" si="0">C40*5</f>
        <v>0</v>
      </c>
      <c r="E40" s="61">
        <f t="shared" ref="E40:E43" si="1">C40*45</f>
        <v>0</v>
      </c>
      <c r="F40" s="30"/>
      <c r="G40" s="32"/>
      <c r="H40" s="32"/>
      <c r="I40" s="60">
        <f t="shared" ref="I40:I43" si="2">(G40+H40)*5</f>
        <v>0</v>
      </c>
      <c r="J40" s="61">
        <f t="shared" ref="J40:J43" si="3">F40*95</f>
        <v>0</v>
      </c>
    </row>
    <row r="41" spans="1:10" ht="17" thickBot="1" x14ac:dyDescent="0.2">
      <c r="A41" s="298" t="s">
        <v>32</v>
      </c>
      <c r="B41" s="299"/>
      <c r="C41" s="28"/>
      <c r="D41" s="60">
        <f t="shared" si="0"/>
        <v>0</v>
      </c>
      <c r="E41" s="61">
        <f t="shared" si="1"/>
        <v>0</v>
      </c>
      <c r="F41" s="30"/>
      <c r="G41" s="33"/>
      <c r="H41" s="33"/>
      <c r="I41" s="60">
        <f t="shared" si="2"/>
        <v>0</v>
      </c>
      <c r="J41" s="61">
        <f t="shared" si="3"/>
        <v>0</v>
      </c>
    </row>
    <row r="42" spans="1:10" ht="17" thickBot="1" x14ac:dyDescent="0.2">
      <c r="A42" s="292" t="s">
        <v>33</v>
      </c>
      <c r="B42" s="293"/>
      <c r="C42" s="28"/>
      <c r="D42" s="60">
        <f t="shared" si="0"/>
        <v>0</v>
      </c>
      <c r="E42" s="61">
        <f t="shared" si="1"/>
        <v>0</v>
      </c>
      <c r="F42" s="30"/>
      <c r="G42" s="33"/>
      <c r="H42" s="33"/>
      <c r="I42" s="60">
        <f t="shared" si="2"/>
        <v>0</v>
      </c>
      <c r="J42" s="61">
        <f t="shared" si="3"/>
        <v>0</v>
      </c>
    </row>
    <row r="43" spans="1:10" ht="17" thickBot="1" x14ac:dyDescent="0.2">
      <c r="A43" s="294" t="s">
        <v>34</v>
      </c>
      <c r="B43" s="295"/>
      <c r="C43" s="29"/>
      <c r="D43" s="62">
        <f t="shared" si="0"/>
        <v>0</v>
      </c>
      <c r="E43" s="63">
        <f t="shared" si="1"/>
        <v>0</v>
      </c>
      <c r="F43" s="34"/>
      <c r="G43" s="35"/>
      <c r="H43" s="35"/>
      <c r="I43" s="62">
        <f t="shared" si="2"/>
        <v>0</v>
      </c>
      <c r="J43" s="63">
        <f t="shared" si="3"/>
        <v>0</v>
      </c>
    </row>
    <row r="44" spans="1:10" ht="14" thickBot="1" x14ac:dyDescent="0.2"/>
    <row r="45" spans="1:10" ht="16" x14ac:dyDescent="0.15">
      <c r="A45" s="242" t="s">
        <v>16</v>
      </c>
      <c r="B45" s="243"/>
      <c r="C45" s="300" t="s">
        <v>107</v>
      </c>
      <c r="D45" s="301"/>
      <c r="E45" s="302"/>
      <c r="F45" s="300" t="s">
        <v>27</v>
      </c>
      <c r="G45" s="301"/>
      <c r="H45" s="301"/>
      <c r="I45" s="301"/>
      <c r="J45" s="302"/>
    </row>
    <row r="46" spans="1:10" ht="18" thickBot="1" x14ac:dyDescent="0.2">
      <c r="A46" s="244"/>
      <c r="B46" s="245"/>
      <c r="C46" s="53" t="s">
        <v>46</v>
      </c>
      <c r="D46" s="54" t="s">
        <v>105</v>
      </c>
      <c r="E46" s="55" t="s">
        <v>48</v>
      </c>
      <c r="F46" s="56" t="s">
        <v>69</v>
      </c>
      <c r="G46" s="57" t="s">
        <v>46</v>
      </c>
      <c r="H46" s="58" t="s">
        <v>106</v>
      </c>
      <c r="I46" s="59" t="s">
        <v>105</v>
      </c>
      <c r="J46" s="55" t="s">
        <v>48</v>
      </c>
    </row>
    <row r="47" spans="1:10" ht="17" thickBot="1" x14ac:dyDescent="0.2">
      <c r="A47" s="298" t="s">
        <v>30</v>
      </c>
      <c r="B47" s="299"/>
      <c r="C47" s="28"/>
      <c r="D47" s="60">
        <f>C47*5</f>
        <v>0</v>
      </c>
      <c r="E47" s="61">
        <f>C47*45</f>
        <v>0</v>
      </c>
      <c r="F47" s="30"/>
      <c r="G47" s="31"/>
      <c r="H47" s="31"/>
      <c r="I47" s="60">
        <f>(G47+H47)*5</f>
        <v>0</v>
      </c>
      <c r="J47" s="61">
        <f>F47*175</f>
        <v>0</v>
      </c>
    </row>
    <row r="48" spans="1:10" ht="17" thickBot="1" x14ac:dyDescent="0.2">
      <c r="A48" s="292" t="s">
        <v>31</v>
      </c>
      <c r="B48" s="293"/>
      <c r="C48" s="28"/>
      <c r="D48" s="60">
        <f t="shared" ref="D48:D51" si="4">C48*5</f>
        <v>0</v>
      </c>
      <c r="E48" s="61">
        <f t="shared" ref="E48:E51" si="5">C48*45</f>
        <v>0</v>
      </c>
      <c r="F48" s="30"/>
      <c r="G48" s="32"/>
      <c r="H48" s="32"/>
      <c r="I48" s="60">
        <f t="shared" ref="I48:I51" si="6">(G48+H48)*5</f>
        <v>0</v>
      </c>
      <c r="J48" s="61">
        <f t="shared" ref="J48:J51" si="7">F48*175</f>
        <v>0</v>
      </c>
    </row>
    <row r="49" spans="1:10" ht="17" thickBot="1" x14ac:dyDescent="0.2">
      <c r="A49" s="298" t="s">
        <v>32</v>
      </c>
      <c r="B49" s="299"/>
      <c r="C49" s="28"/>
      <c r="D49" s="60">
        <f t="shared" si="4"/>
        <v>0</v>
      </c>
      <c r="E49" s="61">
        <f t="shared" si="5"/>
        <v>0</v>
      </c>
      <c r="F49" s="30"/>
      <c r="G49" s="33"/>
      <c r="H49" s="33"/>
      <c r="I49" s="60">
        <f t="shared" si="6"/>
        <v>0</v>
      </c>
      <c r="J49" s="61">
        <f t="shared" si="7"/>
        <v>0</v>
      </c>
    </row>
    <row r="50" spans="1:10" ht="17" thickBot="1" x14ac:dyDescent="0.2">
      <c r="A50" s="292" t="s">
        <v>33</v>
      </c>
      <c r="B50" s="293"/>
      <c r="C50" s="28"/>
      <c r="D50" s="60">
        <f t="shared" si="4"/>
        <v>0</v>
      </c>
      <c r="E50" s="61">
        <f t="shared" si="5"/>
        <v>0</v>
      </c>
      <c r="F50" s="30"/>
      <c r="G50" s="33"/>
      <c r="H50" s="33"/>
      <c r="I50" s="60">
        <f t="shared" si="6"/>
        <v>0</v>
      </c>
      <c r="J50" s="61">
        <f t="shared" si="7"/>
        <v>0</v>
      </c>
    </row>
    <row r="51" spans="1:10" ht="17" thickBot="1" x14ac:dyDescent="0.2">
      <c r="A51" s="294" t="s">
        <v>34</v>
      </c>
      <c r="B51" s="295"/>
      <c r="C51" s="29"/>
      <c r="D51" s="62">
        <f t="shared" si="4"/>
        <v>0</v>
      </c>
      <c r="E51" s="63">
        <f t="shared" si="5"/>
        <v>0</v>
      </c>
      <c r="F51" s="34"/>
      <c r="G51" s="35"/>
      <c r="H51" s="35"/>
      <c r="I51" s="62">
        <f t="shared" si="6"/>
        <v>0</v>
      </c>
      <c r="J51" s="63">
        <f t="shared" si="7"/>
        <v>0</v>
      </c>
    </row>
    <row r="61" spans="1:10" ht="14" thickBot="1" x14ac:dyDescent="0.2"/>
    <row r="62" spans="1:10" ht="18" x14ac:dyDescent="0.15">
      <c r="A62" s="182" t="s">
        <v>36</v>
      </c>
      <c r="B62" s="183"/>
      <c r="C62" s="183"/>
      <c r="D62" s="183"/>
      <c r="E62" s="183"/>
      <c r="F62" s="183"/>
      <c r="G62" s="183"/>
      <c r="H62" s="183"/>
      <c r="I62" s="183"/>
      <c r="J62" s="183"/>
    </row>
    <row r="64" spans="1:10" ht="16" x14ac:dyDescent="0.2">
      <c r="A64" s="225" t="s">
        <v>89</v>
      </c>
      <c r="B64" s="225"/>
      <c r="C64" s="225"/>
      <c r="D64" s="225"/>
      <c r="E64" s="225"/>
      <c r="F64" s="225"/>
      <c r="G64" s="225"/>
      <c r="H64" s="225"/>
      <c r="I64" s="233">
        <f>I25+I30+I34+SUM(D39:D43)+SUM(I39:I43)+SUM(D47:D51)+SUM(I47:I51)</f>
        <v>0</v>
      </c>
      <c r="J64" s="233"/>
    </row>
    <row r="65" spans="1:10" ht="16" x14ac:dyDescent="0.2">
      <c r="A65" s="225" t="s">
        <v>90</v>
      </c>
      <c r="B65" s="225"/>
      <c r="C65" s="225"/>
      <c r="D65" s="225"/>
      <c r="E65" s="225"/>
      <c r="F65" s="225"/>
      <c r="G65" s="225"/>
      <c r="H65" s="225"/>
      <c r="I65" s="233">
        <f>J25+J30+J34+SUM(E39:E43)+SUM(J39:J43)+SUM(E47:E51)+SUM(J47:J51)</f>
        <v>0</v>
      </c>
      <c r="J65" s="233"/>
    </row>
    <row r="66" spans="1:10" ht="16" x14ac:dyDescent="0.2">
      <c r="A66" s="225" t="s">
        <v>108</v>
      </c>
      <c r="B66" s="225"/>
      <c r="C66" s="225"/>
      <c r="D66" s="225"/>
      <c r="E66" s="225"/>
      <c r="F66" s="225"/>
      <c r="G66" s="225"/>
      <c r="H66" s="225"/>
      <c r="I66" s="233">
        <f>D16</f>
        <v>0</v>
      </c>
      <c r="J66" s="233"/>
    </row>
    <row r="67" spans="1:10" x14ac:dyDescent="0.15">
      <c r="A67" s="2"/>
      <c r="B67" s="2"/>
      <c r="C67" s="2"/>
      <c r="D67" s="2"/>
      <c r="E67" s="2"/>
      <c r="F67" s="2"/>
    </row>
    <row r="68" spans="1:10" ht="20" x14ac:dyDescent="0.2">
      <c r="A68" s="227" t="s">
        <v>92</v>
      </c>
      <c r="B68" s="227"/>
      <c r="C68" s="227"/>
      <c r="D68" s="227"/>
      <c r="E68" s="227"/>
      <c r="F68" s="227"/>
      <c r="G68" s="227"/>
      <c r="H68" s="227"/>
      <c r="I68" s="228">
        <f>I64+I65+I66</f>
        <v>0</v>
      </c>
      <c r="J68" s="228"/>
    </row>
    <row r="70" spans="1:10" ht="14" thickBot="1" x14ac:dyDescent="0.2"/>
    <row r="71" spans="1:10" x14ac:dyDescent="0.15">
      <c r="A71" s="276" t="s">
        <v>93</v>
      </c>
      <c r="B71" s="277"/>
      <c r="C71" s="277"/>
      <c r="D71" s="277"/>
      <c r="E71" s="277"/>
      <c r="F71" s="277"/>
      <c r="G71" s="277"/>
      <c r="H71" s="277"/>
      <c r="I71" s="277"/>
      <c r="J71" s="278"/>
    </row>
    <row r="72" spans="1:10" x14ac:dyDescent="0.15">
      <c r="A72" s="279"/>
      <c r="B72" s="280"/>
      <c r="C72" s="280"/>
      <c r="D72" s="280"/>
      <c r="E72" s="280"/>
      <c r="F72" s="280"/>
      <c r="G72" s="280"/>
      <c r="H72" s="280"/>
      <c r="I72" s="280"/>
      <c r="J72" s="281"/>
    </row>
    <row r="73" spans="1:10" ht="14" thickBot="1" x14ac:dyDescent="0.2">
      <c r="A73" s="282"/>
      <c r="B73" s="283"/>
      <c r="C73" s="283"/>
      <c r="D73" s="283"/>
      <c r="E73" s="283"/>
      <c r="F73" s="283"/>
      <c r="G73" s="283"/>
      <c r="H73" s="283"/>
      <c r="I73" s="283"/>
      <c r="J73" s="284"/>
    </row>
    <row r="74" spans="1:10" x14ac:dyDescent="0.15">
      <c r="A74" s="285" t="s">
        <v>10</v>
      </c>
      <c r="B74" s="286"/>
      <c r="C74" s="286"/>
      <c r="D74" s="286"/>
      <c r="E74" s="286"/>
      <c r="F74" s="286"/>
      <c r="G74" s="286"/>
      <c r="H74" s="286"/>
      <c r="I74" s="286"/>
      <c r="J74" s="287"/>
    </row>
    <row r="75" spans="1:10" ht="29" customHeight="1" thickBot="1" x14ac:dyDescent="0.2">
      <c r="A75" s="288"/>
      <c r="B75" s="289"/>
      <c r="C75" s="289"/>
      <c r="D75" s="289"/>
      <c r="E75" s="289"/>
      <c r="F75" s="289"/>
      <c r="G75" s="289"/>
      <c r="H75" s="289"/>
      <c r="I75" s="289"/>
      <c r="J75" s="290"/>
    </row>
    <row r="76" spans="1:10" ht="14" thickBot="1" x14ac:dyDescent="0.2"/>
    <row r="77" spans="1:10" ht="13" customHeight="1" x14ac:dyDescent="0.15">
      <c r="A77" s="296" t="s">
        <v>109</v>
      </c>
      <c r="B77" s="188"/>
      <c r="C77" s="188"/>
      <c r="D77" s="188"/>
      <c r="E77" s="188"/>
      <c r="F77" s="188"/>
      <c r="G77" s="188"/>
      <c r="H77" s="188"/>
      <c r="I77" s="188"/>
      <c r="J77" s="189"/>
    </row>
    <row r="78" spans="1:10" ht="13" customHeight="1" x14ac:dyDescent="0.15">
      <c r="A78" s="190"/>
      <c r="B78" s="191"/>
      <c r="C78" s="191"/>
      <c r="D78" s="191"/>
      <c r="E78" s="191"/>
      <c r="F78" s="191"/>
      <c r="G78" s="191"/>
      <c r="H78" s="191"/>
      <c r="I78" s="191"/>
      <c r="J78" s="192"/>
    </row>
    <row r="79" spans="1:10" ht="13" customHeight="1" x14ac:dyDescent="0.15">
      <c r="A79" s="190"/>
      <c r="B79" s="191"/>
      <c r="C79" s="191"/>
      <c r="D79" s="191"/>
      <c r="E79" s="191"/>
      <c r="F79" s="191"/>
      <c r="G79" s="191"/>
      <c r="H79" s="191"/>
      <c r="I79" s="191"/>
      <c r="J79" s="192"/>
    </row>
    <row r="80" spans="1:10" x14ac:dyDescent="0.15">
      <c r="A80" s="190"/>
      <c r="B80" s="191"/>
      <c r="C80" s="191"/>
      <c r="D80" s="191"/>
      <c r="E80" s="191"/>
      <c r="F80" s="191"/>
      <c r="G80" s="191"/>
      <c r="H80" s="191"/>
      <c r="I80" s="191"/>
      <c r="J80" s="192"/>
    </row>
    <row r="81" spans="1:10" x14ac:dyDescent="0.15">
      <c r="A81" s="190"/>
      <c r="B81" s="191"/>
      <c r="C81" s="191"/>
      <c r="D81" s="191"/>
      <c r="E81" s="191"/>
      <c r="F81" s="191"/>
      <c r="G81" s="191"/>
      <c r="H81" s="191"/>
      <c r="I81" s="191"/>
      <c r="J81" s="192"/>
    </row>
    <row r="82" spans="1:10" x14ac:dyDescent="0.15">
      <c r="A82" s="190"/>
      <c r="B82" s="191"/>
      <c r="C82" s="191"/>
      <c r="D82" s="191"/>
      <c r="E82" s="191"/>
      <c r="F82" s="191"/>
      <c r="G82" s="191"/>
      <c r="H82" s="191"/>
      <c r="I82" s="191"/>
      <c r="J82" s="192"/>
    </row>
    <row r="83" spans="1:10" ht="14" thickBot="1" x14ac:dyDescent="0.2">
      <c r="A83" s="193"/>
      <c r="B83" s="194"/>
      <c r="C83" s="194"/>
      <c r="D83" s="194"/>
      <c r="E83" s="194"/>
      <c r="F83" s="194"/>
      <c r="G83" s="194"/>
      <c r="H83" s="194"/>
      <c r="I83" s="194"/>
      <c r="J83" s="195"/>
    </row>
  </sheetData>
  <sheetProtection algorithmName="SHA-512" hashValue="LUaaX6N71W4d3P1yzETJEHjVg2fBcEfmSzZ2GyEukhSYy77ZEnBf3F9N6OgUdG4rI1qeAG5LAVoLG0SZBMbFjQ==" saltValue="5GXQxJl4Bh9NykQAmZbZjg==" spinCount="100000" sheet="1" selectLockedCells="1"/>
  <mergeCells count="65">
    <mergeCell ref="A9:J9"/>
    <mergeCell ref="A1:J1"/>
    <mergeCell ref="A2:J2"/>
    <mergeCell ref="B5:J5"/>
    <mergeCell ref="B6:J6"/>
    <mergeCell ref="A21:B21"/>
    <mergeCell ref="C19:E19"/>
    <mergeCell ref="F10:J10"/>
    <mergeCell ref="A14:B15"/>
    <mergeCell ref="A16:B16"/>
    <mergeCell ref="F14:J14"/>
    <mergeCell ref="A10:B11"/>
    <mergeCell ref="A12:B12"/>
    <mergeCell ref="C10:E10"/>
    <mergeCell ref="C14:E14"/>
    <mergeCell ref="D15:E15"/>
    <mergeCell ref="D16:E16"/>
    <mergeCell ref="A18:J18"/>
    <mergeCell ref="A19:B20"/>
    <mergeCell ref="F19:J19"/>
    <mergeCell ref="C28:G28"/>
    <mergeCell ref="A32:B33"/>
    <mergeCell ref="C32:G32"/>
    <mergeCell ref="A34:B34"/>
    <mergeCell ref="I23:I24"/>
    <mergeCell ref="I28:I29"/>
    <mergeCell ref="I32:I33"/>
    <mergeCell ref="C23:G23"/>
    <mergeCell ref="A27:J27"/>
    <mergeCell ref="A28:B29"/>
    <mergeCell ref="A30:B30"/>
    <mergeCell ref="J23:J24"/>
    <mergeCell ref="J28:J29"/>
    <mergeCell ref="J32:J33"/>
    <mergeCell ref="A23:B24"/>
    <mergeCell ref="A25:B25"/>
    <mergeCell ref="A36:J36"/>
    <mergeCell ref="A37:B38"/>
    <mergeCell ref="A39:B39"/>
    <mergeCell ref="A40:B40"/>
    <mergeCell ref="A62:J62"/>
    <mergeCell ref="A42:B42"/>
    <mergeCell ref="A43:B43"/>
    <mergeCell ref="C37:E37"/>
    <mergeCell ref="F37:J37"/>
    <mergeCell ref="A45:B46"/>
    <mergeCell ref="C45:E45"/>
    <mergeCell ref="F45:J45"/>
    <mergeCell ref="A41:B41"/>
    <mergeCell ref="A47:B47"/>
    <mergeCell ref="A48:B48"/>
    <mergeCell ref="A49:B49"/>
    <mergeCell ref="A50:B50"/>
    <mergeCell ref="A51:B51"/>
    <mergeCell ref="A71:J73"/>
    <mergeCell ref="A74:J75"/>
    <mergeCell ref="A77:J83"/>
    <mergeCell ref="A64:H64"/>
    <mergeCell ref="A65:H65"/>
    <mergeCell ref="A66:H66"/>
    <mergeCell ref="A68:H68"/>
    <mergeCell ref="I64:J64"/>
    <mergeCell ref="I65:J65"/>
    <mergeCell ref="I66:J66"/>
    <mergeCell ref="I68:J68"/>
  </mergeCells>
  <pageMargins left="0.7" right="0.7" top="0.75" bottom="0.75" header="0.3" footer="0.3"/>
  <pageSetup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D0FCD56205C648AC81C0C6291D46CB" ma:contentTypeVersion="19" ma:contentTypeDescription="Create a new document." ma:contentTypeScope="" ma:versionID="9413fbe809f1450d1768f07ad5889ec8">
  <xsd:schema xmlns:xsd="http://www.w3.org/2001/XMLSchema" xmlns:xs="http://www.w3.org/2001/XMLSchema" xmlns:p="http://schemas.microsoft.com/office/2006/metadata/properties" xmlns:ns2="4004afd4-5376-4bd8-ab16-87c8faee06c9" xmlns:ns3="078d74d0-ae7d-48e5-b8f7-ca2e946819f9" targetNamespace="http://schemas.microsoft.com/office/2006/metadata/properties" ma:root="true" ma:fieldsID="2089e48e985205baf975baed88aafaf4" ns2:_="" ns3:_="">
    <xsd:import namespace="4004afd4-5376-4bd8-ab16-87c8faee06c9"/>
    <xsd:import namespace="078d74d0-ae7d-48e5-b8f7-ca2e946819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4afd4-5376-4bd8-ab16-87c8faee06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84a85f9-b26e-43ef-82e9-1afa9e89a9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d74d0-ae7d-48e5-b8f7-ca2e94681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817ee9-5557-40b6-9071-dc025a2d64e6}" ma:internalName="TaxCatchAll" ma:showField="CatchAllData" ma:web="078d74d0-ae7d-48e5-b8f7-ca2e94681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8d74d0-ae7d-48e5-b8f7-ca2e946819f9">
      <UserInfo>
        <DisplayName/>
        <AccountId xsi:nil="true"/>
        <AccountType/>
      </UserInfo>
    </SharedWithUsers>
    <lcf76f155ced4ddcb4097134ff3c332f xmlns="4004afd4-5376-4bd8-ab16-87c8faee06c9">
      <Terms xmlns="http://schemas.microsoft.com/office/infopath/2007/PartnerControls"/>
    </lcf76f155ced4ddcb4097134ff3c332f>
    <TaxCatchAll xmlns="078d74d0-ae7d-48e5-b8f7-ca2e946819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244690-1EE6-4DF0-BFA5-04194C4F20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4afd4-5376-4bd8-ab16-87c8faee06c9"/>
    <ds:schemaRef ds:uri="078d74d0-ae7d-48e5-b8f7-ca2e946819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BDF2EE-055D-42F0-ACF6-D03EA58869A5}">
  <ds:schemaRefs>
    <ds:schemaRef ds:uri="http://schemas.microsoft.com/office/2006/metadata/properties"/>
    <ds:schemaRef ds:uri="http://schemas.microsoft.com/office/infopath/2007/PartnerControls"/>
    <ds:schemaRef ds:uri="078d74d0-ae7d-48e5-b8f7-ca2e946819f9"/>
    <ds:schemaRef ds:uri="4004afd4-5376-4bd8-ab16-87c8faee06c9"/>
  </ds:schemaRefs>
</ds:datastoreItem>
</file>

<file path=customXml/itemProps3.xml><?xml version="1.0" encoding="utf-8"?>
<ds:datastoreItem xmlns:ds="http://schemas.openxmlformats.org/officeDocument/2006/customXml" ds:itemID="{6013C120-A921-4BB0-8702-21D880C2CA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 Fee</vt:lpstr>
      <vt:lpstr>Spacing</vt:lpstr>
      <vt:lpstr>MASTERS</vt:lpstr>
      <vt:lpstr>Figures &amp; Routines</vt:lpstr>
    </vt:vector>
  </TitlesOfParts>
  <Manager/>
  <Company>Synchro Alberta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Flowers</dc:creator>
  <cp:keywords/>
  <dc:description/>
  <cp:lastModifiedBy>Jaime Thompson</cp:lastModifiedBy>
  <cp:revision/>
  <dcterms:created xsi:type="dcterms:W3CDTF">2003-07-14T17:02:53Z</dcterms:created>
  <dcterms:modified xsi:type="dcterms:W3CDTF">2026-02-27T17:50:10Z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0x0101008CD0FCD56205C648AC81C0C6291D46CB</vt:lpwstr>
  </property>
  <property fmtid="{D5CDD505-2E9C-101B-9397-08002B2CF9AE}" pid="4" name="Order">
    <vt:r8>39000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  <property fmtid="{D5CDD505-2E9C-101B-9397-08002B2CF9AE}" pid="9" name="xd_Prog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xd_Signature">
    <vt:bool>false</vt:bool>
  </property>
</Properties>
</file>